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H128" i="3" l="1"/>
  <c r="G128" i="3"/>
  <c r="H129" i="3"/>
  <c r="G129" i="3"/>
  <c r="I130" i="3"/>
  <c r="I129" i="3"/>
  <c r="G119" i="3"/>
  <c r="I101" i="3"/>
  <c r="H100" i="3"/>
  <c r="I100" i="3" s="1"/>
  <c r="G100" i="3"/>
  <c r="H76" i="3"/>
  <c r="G76" i="3"/>
  <c r="I76" i="3" s="1"/>
  <c r="I77" i="3"/>
  <c r="I143" i="3"/>
  <c r="I140" i="3"/>
  <c r="I135" i="3"/>
  <c r="I132" i="3"/>
  <c r="I125" i="3"/>
  <c r="I123" i="3"/>
  <c r="I121" i="3"/>
  <c r="I116" i="3"/>
  <c r="I114" i="3"/>
  <c r="I111" i="3"/>
  <c r="I106" i="3"/>
  <c r="I104" i="3"/>
  <c r="I98" i="3"/>
  <c r="I96" i="3"/>
  <c r="I94" i="3"/>
  <c r="I90" i="3"/>
  <c r="I86" i="3"/>
  <c r="I81" i="3"/>
  <c r="I75" i="3"/>
  <c r="I73" i="3"/>
  <c r="I71" i="3"/>
  <c r="I69" i="3"/>
  <c r="I64" i="3"/>
  <c r="I61" i="3"/>
  <c r="I56" i="3"/>
  <c r="I55" i="3"/>
  <c r="I51" i="3"/>
  <c r="I48" i="3"/>
  <c r="I45" i="3"/>
  <c r="I42" i="3"/>
  <c r="I38" i="3"/>
  <c r="I35" i="3"/>
  <c r="I33" i="3"/>
  <c r="I30" i="3"/>
  <c r="I28" i="3"/>
  <c r="I27" i="3"/>
  <c r="I26" i="3"/>
  <c r="I25" i="3"/>
  <c r="I24" i="3"/>
  <c r="I23" i="3"/>
  <c r="I20" i="3"/>
  <c r="I17" i="3"/>
  <c r="I16" i="3"/>
  <c r="H142" i="3"/>
  <c r="I142" i="3" s="1"/>
  <c r="H139" i="3"/>
  <c r="H138" i="3" s="1"/>
  <c r="H134" i="3"/>
  <c r="I134" i="3" s="1"/>
  <c r="H131" i="3"/>
  <c r="H124" i="3"/>
  <c r="I124" i="3" s="1"/>
  <c r="H122" i="3"/>
  <c r="I122" i="3" s="1"/>
  <c r="H120" i="3"/>
  <c r="I120" i="3" s="1"/>
  <c r="H115" i="3"/>
  <c r="H112" i="3" s="1"/>
  <c r="H108" i="3" s="1"/>
  <c r="H113" i="3"/>
  <c r="H110" i="3"/>
  <c r="H109" i="3" s="1"/>
  <c r="H105" i="3"/>
  <c r="H103" i="3"/>
  <c r="H102" i="3" s="1"/>
  <c r="H97" i="3"/>
  <c r="H95" i="3"/>
  <c r="H93" i="3"/>
  <c r="H89" i="3"/>
  <c r="H85" i="3"/>
  <c r="H84" i="3" s="1"/>
  <c r="H83" i="3" s="1"/>
  <c r="H80" i="3"/>
  <c r="H79" i="3" s="1"/>
  <c r="H78" i="3" s="1"/>
  <c r="H74" i="3"/>
  <c r="H72" i="3"/>
  <c r="H70" i="3"/>
  <c r="I70" i="3" s="1"/>
  <c r="H68" i="3"/>
  <c r="H63" i="3"/>
  <c r="H60" i="3"/>
  <c r="H59" i="3"/>
  <c r="H54" i="3"/>
  <c r="H50" i="3"/>
  <c r="H49" i="3" s="1"/>
  <c r="H47" i="3"/>
  <c r="H46" i="3" s="1"/>
  <c r="H44" i="3"/>
  <c r="H43" i="3" s="1"/>
  <c r="H41" i="3"/>
  <c r="H40" i="3" s="1"/>
  <c r="H37" i="3"/>
  <c r="H36" i="3" s="1"/>
  <c r="H34" i="3"/>
  <c r="H32" i="3"/>
  <c r="H31" i="3" s="1"/>
  <c r="H29" i="3"/>
  <c r="H22" i="3"/>
  <c r="H19" i="3"/>
  <c r="H18" i="3" s="1"/>
  <c r="H15" i="3"/>
  <c r="H14" i="3" s="1"/>
  <c r="G142" i="3"/>
  <c r="G141" i="3"/>
  <c r="G139" i="3"/>
  <c r="G138" i="3"/>
  <c r="G137" i="3" s="1"/>
  <c r="G136" i="3" s="1"/>
  <c r="G134" i="3"/>
  <c r="G133" i="3"/>
  <c r="G131" i="3"/>
  <c r="G127" i="3"/>
  <c r="G126" i="3" s="1"/>
  <c r="G124" i="3"/>
  <c r="G122" i="3"/>
  <c r="G120" i="3"/>
  <c r="G118" i="3"/>
  <c r="G117" i="3" s="1"/>
  <c r="G115" i="3"/>
  <c r="I115" i="3" s="1"/>
  <c r="G113" i="3"/>
  <c r="G110" i="3"/>
  <c r="G109" i="3" s="1"/>
  <c r="G105" i="3"/>
  <c r="G103" i="3"/>
  <c r="G102" i="3"/>
  <c r="G99" i="3" s="1"/>
  <c r="G97" i="3"/>
  <c r="G95" i="3"/>
  <c r="G93" i="3"/>
  <c r="G89" i="3"/>
  <c r="G88" i="3" s="1"/>
  <c r="G87" i="3" s="1"/>
  <c r="G85" i="3"/>
  <c r="G84" i="3" s="1"/>
  <c r="G83" i="3" s="1"/>
  <c r="G80" i="3"/>
  <c r="G79" i="3" s="1"/>
  <c r="G78" i="3" s="1"/>
  <c r="G74" i="3"/>
  <c r="G72" i="3"/>
  <c r="G70" i="3"/>
  <c r="G68" i="3"/>
  <c r="G63" i="3"/>
  <c r="G62" i="3" s="1"/>
  <c r="G60" i="3"/>
  <c r="G59" i="3" s="1"/>
  <c r="G54" i="3"/>
  <c r="G53" i="3" s="1"/>
  <c r="G52" i="3" s="1"/>
  <c r="G50" i="3"/>
  <c r="G49" i="3"/>
  <c r="G47" i="3"/>
  <c r="G46" i="3"/>
  <c r="G44" i="3"/>
  <c r="G43" i="3"/>
  <c r="G41" i="3"/>
  <c r="G40" i="3"/>
  <c r="G39" i="3" s="1"/>
  <c r="G37" i="3"/>
  <c r="G36" i="3" s="1"/>
  <c r="G34" i="3"/>
  <c r="G32" i="3"/>
  <c r="G31" i="3"/>
  <c r="G29" i="3"/>
  <c r="G22" i="3"/>
  <c r="G21" i="3" s="1"/>
  <c r="G19" i="3"/>
  <c r="G18" i="3" s="1"/>
  <c r="G15" i="3"/>
  <c r="G14" i="3" s="1"/>
  <c r="G13" i="3" s="1"/>
  <c r="E15" i="2"/>
  <c r="D15" i="2"/>
  <c r="H119" i="3" l="1"/>
  <c r="I119" i="3" s="1"/>
  <c r="G112" i="3"/>
  <c r="G108" i="3" s="1"/>
  <c r="I128" i="3"/>
  <c r="I138" i="3"/>
  <c r="G82" i="3"/>
  <c r="I14" i="3"/>
  <c r="I31" i="3"/>
  <c r="I36" i="3"/>
  <c r="I43" i="3"/>
  <c r="I49" i="3"/>
  <c r="I63" i="3"/>
  <c r="I68" i="3"/>
  <c r="I72" i="3"/>
  <c r="I78" i="3"/>
  <c r="I89" i="3"/>
  <c r="I95" i="3"/>
  <c r="H99" i="3"/>
  <c r="I99" i="3" s="1"/>
  <c r="I109" i="3"/>
  <c r="I131" i="3"/>
  <c r="I139" i="3"/>
  <c r="H67" i="3"/>
  <c r="H66" i="3" s="1"/>
  <c r="I66" i="3" s="1"/>
  <c r="G58" i="3"/>
  <c r="G57" i="3" s="1"/>
  <c r="G66" i="3"/>
  <c r="G65" i="3" s="1"/>
  <c r="G92" i="3"/>
  <c r="G91" i="3" s="1"/>
  <c r="I18" i="3"/>
  <c r="I29" i="3"/>
  <c r="I34" i="3"/>
  <c r="I40" i="3"/>
  <c r="I46" i="3"/>
  <c r="I54" i="3"/>
  <c r="I60" i="3"/>
  <c r="I74" i="3"/>
  <c r="I97" i="3"/>
  <c r="I105" i="3"/>
  <c r="H118" i="3"/>
  <c r="H133" i="3"/>
  <c r="I133" i="3" s="1"/>
  <c r="H141" i="3"/>
  <c r="I141" i="3" s="1"/>
  <c r="G67" i="3"/>
  <c r="I112" i="3"/>
  <c r="I113" i="3"/>
  <c r="I110" i="3"/>
  <c r="I103" i="3"/>
  <c r="I102" i="3"/>
  <c r="H92" i="3"/>
  <c r="H91" i="3" s="1"/>
  <c r="I91" i="3" s="1"/>
  <c r="I93" i="3"/>
  <c r="I92" i="3"/>
  <c r="H88" i="3"/>
  <c r="I83" i="3"/>
  <c r="I85" i="3"/>
  <c r="I84" i="3"/>
  <c r="I79" i="3"/>
  <c r="I80" i="3"/>
  <c r="I67" i="3"/>
  <c r="H62" i="3"/>
  <c r="I62" i="3" s="1"/>
  <c r="I59" i="3"/>
  <c r="H53" i="3"/>
  <c r="I44" i="3"/>
  <c r="I41" i="3"/>
  <c r="I50" i="3"/>
  <c r="I47" i="3"/>
  <c r="I37" i="3"/>
  <c r="I32" i="3"/>
  <c r="H21" i="3"/>
  <c r="I21" i="3" s="1"/>
  <c r="I22" i="3"/>
  <c r="I19" i="3"/>
  <c r="I15" i="3"/>
  <c r="H39" i="3"/>
  <c r="H117" i="3" l="1"/>
  <c r="I117" i="3" s="1"/>
  <c r="I118" i="3"/>
  <c r="H137" i="3"/>
  <c r="G107" i="3"/>
  <c r="G144" i="3" s="1"/>
  <c r="H65" i="3"/>
  <c r="I65" i="3" s="1"/>
  <c r="H127" i="3"/>
  <c r="H107" i="3"/>
  <c r="I108" i="3"/>
  <c r="H87" i="3"/>
  <c r="I88" i="3"/>
  <c r="H58" i="3"/>
  <c r="H52" i="3"/>
  <c r="I52" i="3" s="1"/>
  <c r="I53" i="3"/>
  <c r="H13" i="3"/>
  <c r="I39" i="3"/>
  <c r="I13" i="3"/>
  <c r="I107" i="3" l="1"/>
  <c r="H136" i="3"/>
  <c r="I136" i="3" s="1"/>
  <c r="I137" i="3"/>
  <c r="H126" i="3"/>
  <c r="I126" i="3" s="1"/>
  <c r="I127" i="3"/>
  <c r="I87" i="3"/>
  <c r="H82" i="3"/>
  <c r="I82" i="3" s="1"/>
  <c r="H57" i="3"/>
  <c r="I58" i="3"/>
  <c r="I57" i="3" l="1"/>
  <c r="H144" i="3"/>
  <c r="I144" i="3" s="1"/>
  <c r="E35" i="1" l="1"/>
  <c r="D35" i="1"/>
  <c r="F34" i="1" l="1"/>
  <c r="F33" i="1"/>
  <c r="E29" i="2" l="1"/>
  <c r="E26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20" i="2"/>
  <c r="F19" i="2"/>
  <c r="F18" i="2"/>
  <c r="F17" i="2"/>
  <c r="F16" i="2"/>
  <c r="E42" i="2" l="1"/>
  <c r="E27" i="1" l="1"/>
  <c r="F32" i="1"/>
  <c r="F31" i="1"/>
  <c r="F30" i="1"/>
  <c r="F29" i="1"/>
  <c r="F28" i="1"/>
  <c r="F26" i="1"/>
  <c r="F24" i="1"/>
  <c r="F23" i="1"/>
  <c r="F22" i="1"/>
  <c r="F21" i="1"/>
  <c r="F20" i="1"/>
  <c r="F19" i="1"/>
  <c r="F18" i="1"/>
  <c r="F15" i="2" l="1"/>
  <c r="D26" i="2" l="1"/>
  <c r="F26" i="2" s="1"/>
  <c r="D29" i="2" l="1"/>
  <c r="F29" i="2" s="1"/>
  <c r="D42" i="2" l="1"/>
  <c r="F42" i="2" s="1"/>
  <c r="D27" i="1" l="1"/>
  <c r="F27" i="1" l="1"/>
  <c r="F35" i="1"/>
</calcChain>
</file>

<file path=xl/sharedStrings.xml><?xml version="1.0" encoding="utf-8"?>
<sst xmlns="http://schemas.openxmlformats.org/spreadsheetml/2006/main" count="399" uniqueCount="273">
  <si>
    <t>к решению Муниципального Совета</t>
  </si>
  <si>
    <t>Судоверфского сельского поселения</t>
  </si>
  <si>
    <t>Код бюджетной классификации Российской Федерации</t>
  </si>
  <si>
    <t>Наименование доходов</t>
  </si>
  <si>
    <t>План</t>
  </si>
  <si>
    <t>Налог на доходы физических лиц</t>
  </si>
  <si>
    <t>Налог на имущество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</si>
  <si>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</si>
  <si>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315 1 11 05035 10 0000 120</t>
  </si>
  <si>
    <t>315 1 11 09045 10 0000 120</t>
  </si>
  <si>
    <t>130 2 02 01001 10 0000 151</t>
  </si>
  <si>
    <t>315 2 02 03015 10 0000 151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</si>
  <si>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</si>
  <si>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</si>
  <si>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</si>
  <si>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</si>
  <si>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</si>
  <si>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</si>
  <si>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</si>
  <si>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</si>
  <si>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</si>
  <si>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</si>
  <si>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</si>
  <si>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</si>
  <si>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</si>
  <si>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</si>
  <si>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</si>
  <si>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</si>
  <si>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</si>
  <si>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</si>
  <si>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</si>
  <si>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</si>
  <si>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</si>
  <si>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</si>
  <si>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</si>
  <si>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</si>
  <si>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</si>
  <si>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</si>
  <si>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</si>
  <si>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</si>
  <si>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</si>
  <si>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</si>
  <si>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</si>
  <si>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</si>
  <si>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</si>
  <si>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</si>
  <si>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</si>
  <si>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</si>
  <si>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</si>
  <si>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</si>
  <si>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</si>
  <si>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</si>
  <si>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</si>
  <si>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</si>
  <si>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</si>
  <si>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</si>
  <si>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</si>
  <si>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</si>
  <si>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</si>
  <si>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</si>
  <si>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</si>
  <si>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</si>
  <si>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</si>
  <si>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</si>
  <si>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Социальная политика</t>
  </si>
  <si>
    <t>Социальное обеспечение населения</t>
  </si>
  <si>
    <t>Физическая культура и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</si>
  <si>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</si>
  <si>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</si>
  <si>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</si>
  <si>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</si>
  <si>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</si>
  <si>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</si>
  <si>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</si>
  <si>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</si>
  <si>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</si>
  <si>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</si>
  <si>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</si>
  <si>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</si>
  <si>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</si>
  <si>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</si>
  <si>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</si>
  <si>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</si>
  <si>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</si>
  <si>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</si>
  <si>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</si>
  <si>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</si>
  <si>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</si>
  <si>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</si>
  <si>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</si>
  <si>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</si>
  <si>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</si>
  <si>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</si>
  <si>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</si>
  <si>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</si>
  <si>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</si>
  <si>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</si>
  <si>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</si>
  <si>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</si>
  <si>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</si>
  <si>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</si>
  <si>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</si>
  <si>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</si>
  <si>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</si>
  <si>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</si>
  <si>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</si>
  <si>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</si>
  <si>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</si>
  <si>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от  24.04.2013г. № 202</t>
  </si>
  <si>
    <t>Приложение № 1</t>
  </si>
  <si>
    <t>от  _______.2013г. № ___</t>
  </si>
  <si>
    <t>Приложение № 2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</si>
  <si>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</si>
  <si>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</si>
  <si>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</si>
  <si>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</si>
  <si>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</si>
  <si>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</si>
  <si>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</si>
  <si>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</si>
  <si>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</si>
  <si>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</si>
  <si>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</si>
  <si>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</si>
  <si>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</si>
  <si>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</si>
  <si>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</si>
  <si>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</si>
  <si>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</si>
  <si>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</si>
  <si>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</si>
  <si>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</si>
  <si>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</si>
  <si>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</si>
  <si>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</si>
  <si>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</si>
  <si>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</si>
  <si>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</si>
  <si>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руб.</t>
  </si>
  <si>
    <t>315 2 02 02041 10 0000 151</t>
  </si>
  <si>
    <t>315 2 02 04014 10 0000 151</t>
  </si>
  <si>
    <t>Реализация мероприятий по финансированию дорожного хозяйства за счет средств областного бюджета</t>
  </si>
  <si>
    <t>от 24.12.2014г. № 290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</si>
  <si>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района" на 2015-2017 годы</t>
  </si>
  <si>
    <t>Итого налоговые и неналоговые доходы</t>
  </si>
  <si>
    <t xml:space="preserve">182 1 01 02010 01 1000 110 </t>
  </si>
  <si>
    <t>Доходы от уплаты акцизов на дизельное топливо, зачисляемые в консолидированные бюджеты субъектов Российской Федерации</t>
  </si>
  <si>
    <t>315 1 14 02053 10 0000 410</t>
  </si>
  <si>
    <t>11 01</t>
  </si>
  <si>
    <t>Физическая культура</t>
  </si>
  <si>
    <t>315 2 02 02008 10 0000 151</t>
  </si>
  <si>
    <t>Субсидии бюджетам сельских поселений на обеспечение жильем молодых семей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</si>
  <si>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</si>
  <si>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</si>
  <si>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</si>
  <si>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Субвенции бюджетам сельских поселений на  осуществление полномочий по первичному воинскому учету на территориях, где отсутствуют военные комиссариаты</t>
  </si>
  <si>
    <t>Дотации бюджетам сельских поселений на  выравнивание уровня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</si>
  <si>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</si>
  <si>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</si>
  <si>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выплаты населению</t>
  </si>
  <si>
    <t>360</t>
  </si>
  <si>
    <t>853</t>
  </si>
  <si>
    <t>Уплата иных платежей</t>
  </si>
  <si>
    <t>Факт</t>
  </si>
  <si>
    <t>% исполнения</t>
  </si>
  <si>
    <t>182 1 06 06000 00 0000 110</t>
  </si>
  <si>
    <t>182 1 06 01030 10 0000 110</t>
  </si>
  <si>
    <t xml:space="preserve">Земельный налог </t>
  </si>
  <si>
    <t>100 1 03 02000 01 0000 110</t>
  </si>
  <si>
    <t>Акцизы по подакцизным товарам (продукции), производимым на территории Российской Федерации</t>
  </si>
  <si>
    <t>315 1 08 04000 01 1000 110</t>
  </si>
  <si>
    <t>315 1 13 02995 10 0000 130</t>
  </si>
  <si>
    <t>Прочие доходы от компенсации затрат бюджетов сельских поселений</t>
  </si>
  <si>
    <t>315 2 02 02999 10 0000 151</t>
  </si>
  <si>
    <t>Прочие субсидии бюджетам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</si>
  <si>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</si>
  <si>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315 2 02 02216 10 0000 151</t>
  </si>
  <si>
    <t>50 1 00 20460</t>
  </si>
  <si>
    <t xml:space="preserve">Фонд оплаты труда государственных (муниципальных) органов </t>
  </si>
  <si>
    <t>Взносы по обязятельному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</si>
  <si>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</si>
  <si>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50 1 00 20490</t>
  </si>
  <si>
    <t>50 1 00 20470</t>
  </si>
  <si>
    <t>50 1 00 20510</t>
  </si>
  <si>
    <t>50 1 00 20500</t>
  </si>
  <si>
    <t>50 1 00 20520</t>
  </si>
  <si>
    <t>50 2 00 20540</t>
  </si>
  <si>
    <t>15 1 00 00000</t>
  </si>
  <si>
    <t>Мероприятия по управлению и распоряжению имуществом, находящимся в муниципальной собственности поселений</t>
  </si>
  <si>
    <t>15 1 00 20430</t>
  </si>
  <si>
    <t>02 2 00 00000</t>
  </si>
  <si>
    <t>Повышение эффективности бюджетных расходов</t>
  </si>
  <si>
    <t>02 2 00 20650</t>
  </si>
  <si>
    <t>02 3 00 00000</t>
  </si>
  <si>
    <t xml:space="preserve">Развитие информационно-коммуникационных технологий  органов местного самоуправления </t>
  </si>
  <si>
    <t>02 3 00 20050</t>
  </si>
  <si>
    <t>Муниципальная целевая программа "Развитие материально-технической базы Судоверфского сельского поселения" на 2014-2016гг.</t>
  </si>
  <si>
    <t>02 4 00 00000</t>
  </si>
  <si>
    <t xml:space="preserve">Развитие материально-технической базы  </t>
  </si>
  <si>
    <t>02 4 00 20060</t>
  </si>
  <si>
    <t>50 1 00 51180</t>
  </si>
  <si>
    <t>09 1 00 00000</t>
  </si>
  <si>
    <t xml:space="preserve"> Мероприятия по гражданской обороне, предупреждению и ликвидации чрезвычайных ситуаций и обеспечению безопасности людей на водных объектах</t>
  </si>
  <si>
    <t>09 1 00 20290</t>
  </si>
  <si>
    <t>09 2 00 00000</t>
  </si>
  <si>
    <t>Обеспечение пожарной безопасности</t>
  </si>
  <si>
    <t>09 2 00 20310</t>
  </si>
  <si>
    <t>08 1 00 00000</t>
  </si>
  <si>
    <t xml:space="preserve"> Мероприятия по финансированию дорожного хозяйства за счёт средств местного бюджета </t>
  </si>
  <si>
    <t>08 1 00 20280</t>
  </si>
  <si>
    <t>Реализация мероприятий в области дорожного хозяйства за счёт средств  бюджета района (расчистка дорог в зимнее время между населенными пунктами)</t>
  </si>
  <si>
    <t>08 1 00 10240</t>
  </si>
  <si>
    <t>08 1 00 72440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</si>
  <si>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(средства областного бюджета)</t>
  </si>
  <si>
    <t>08 1 00 74790</t>
  </si>
  <si>
    <t>13 1 00 00000</t>
  </si>
  <si>
    <t xml:space="preserve">Мероприятия по землеустройству и землепользованию </t>
  </si>
  <si>
    <t>13 1 00 20400</t>
  </si>
  <si>
    <t>07 0 00 00000</t>
  </si>
  <si>
    <t>07 3 00 S9601</t>
  </si>
  <si>
    <t xml:space="preserve"> Мероприятия в области коммунального хозяйства    </t>
  </si>
  <si>
    <t>07 6 00 20250</t>
  </si>
  <si>
    <t>01 0 00 00000</t>
  </si>
  <si>
    <t>Уличное освещение</t>
  </si>
  <si>
    <t>01 1 00 20010</t>
  </si>
  <si>
    <t>Прочие мероприятия по благоустройству</t>
  </si>
  <si>
    <t>01 3 00 20030</t>
  </si>
  <si>
    <t>Организация и содержание мест захоронения</t>
  </si>
  <si>
    <t>01 2 00 20020</t>
  </si>
  <si>
    <t>17 1 00 00000</t>
  </si>
  <si>
    <t>Обеспечение мероприятий по капитальному ремонту,модернизации и содержанию бань</t>
  </si>
  <si>
    <t>17 1 00 20590</t>
  </si>
  <si>
    <t>50 1 00 20530</t>
  </si>
  <si>
    <t>06 2 00 00000</t>
  </si>
  <si>
    <t xml:space="preserve">Учреждение стипендии учащимся </t>
  </si>
  <si>
    <t>06 2 00 20170</t>
  </si>
  <si>
    <t xml:space="preserve"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</t>
  </si>
  <si>
    <t>05 1 00 00000</t>
  </si>
  <si>
    <t xml:space="preserve"> Мероприятия по обеспечению отдыха, оздоровления и занятости детей, молодёжи и подростков</t>
  </si>
  <si>
    <t>05 1 00 20130</t>
  </si>
  <si>
    <t>05 1 00 20140</t>
  </si>
  <si>
    <t>03 2 00 00000</t>
  </si>
  <si>
    <t>10 0 00 00000</t>
  </si>
  <si>
    <t xml:space="preserve">Развитие туризма </t>
  </si>
  <si>
    <t>10 2 00 20330</t>
  </si>
  <si>
    <t xml:space="preserve">Реализация мероприятий в сфере культуры </t>
  </si>
  <si>
    <t>10 3 00 20340</t>
  </si>
  <si>
    <t>Межбюджетные трансферты бюджету района из бюджета поселений на обеспечение населения услугами в области культуры и туризма</t>
  </si>
  <si>
    <t>10 3 00 20350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</si>
  <si>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</si>
  <si>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</si>
  <si>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04 3 00 00000</t>
  </si>
  <si>
    <t xml:space="preserve">Социальная поддержка населения,оказавшегося в трудной жизненной ситуации  </t>
  </si>
  <si>
    <t>04 3 00 20600</t>
  </si>
  <si>
    <t xml:space="preserve">Развитие физкультуры и спорта  </t>
  </si>
  <si>
    <t>11 2 00 20360</t>
  </si>
  <si>
    <t>Массовый спорт</t>
  </si>
  <si>
    <t xml:space="preserve"> Развитие сети плоскостных спортивных сооружений за счёт средств местного бюджета   </t>
  </si>
  <si>
    <t>11 1 00 20720</t>
  </si>
  <si>
    <t>Реализация мероприятий в области дорожного хозяйства за счёт средств субсидии на повышение эффективности деятельности органов местного самоуправления за счёт средств областного бюджета</t>
  </si>
  <si>
    <t>08 1 00 74380</t>
  </si>
  <si>
    <t>Взносы на формирование фонда капитального ремонта помещений, находящихся в муниципальной собственности</t>
  </si>
  <si>
    <t>15 3 00 20770</t>
  </si>
  <si>
    <t>Межбюджетные трансферты бюджету района из бюджета поселений путем заключения соглашений на организацию мероприятий по работе с детьми и молодежью</t>
  </si>
  <si>
    <t>Субсидия на государственную поддержку молодых семей Ярославской области в приобретении (строительстве) жилья за счёт областного бюджета</t>
  </si>
  <si>
    <t xml:space="preserve"> Мероприятия на государственную поддержку молодых семей в улучшении жилищных условий за счёт средств местного бюджета</t>
  </si>
  <si>
    <t>03 2 00 R0200</t>
  </si>
  <si>
    <t>03 2 00 S0200</t>
  </si>
  <si>
    <t>Исполнение бюджета Судоверфского сельского поселения за 1 квартал  2016 года по расходам по разделам, подразделам, целевым статьям расходов, видам расходов функциональной классификации расходов Российской Федерации</t>
  </si>
  <si>
    <t xml:space="preserve">Исполнение бюджета Судоверфского сельского поселения за 1 квартал 2016 года по расходам по функциональной  классификации расходов бюджетов                    Российской Федерации  </t>
  </si>
  <si>
    <t xml:space="preserve">Исполнение бюджета Судоверфского сельского поселения по доходам за 1 квартал 2016 года в соответствии с  классификацией доходов бюджетов Российской Федерации </t>
  </si>
  <si>
    <t>от 20.04.2016г. № 38</t>
  </si>
  <si>
    <t>Муниципальная целевая программа "Обеспечение качественными бытовыми услугами населения Судоверфского сельского посенления" на 2014-2016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</si>
</sst>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;[Red]\-#,##0.00;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/>
    <xf numFmtId="49" fontId="5" fillId="0" borderId="0" xfId="0" applyNumberFormat="1" applyFont="1" applyAlignment="1">
      <alignment horizontal="right" vertical="top"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2" fillId="0" borderId="1" xfId="0" applyNumberFormat="1" applyFont="1" applyBorder="1" applyAlignment="1"/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top" wrapText="1"/>
    </xf>
    <xf numFmtId="49" fontId="12" fillId="0" borderId="10" xfId="0" applyNumberFormat="1" applyFont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/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/>
    <xf numFmtId="0" fontId="1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/>
    <xf numFmtId="0" fontId="16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right" vertical="top"/>
    </xf>
    <xf numFmtId="0" fontId="0" fillId="0" borderId="0" xfId="0" applyAlignment="1"/>
    <xf numFmtId="0" fontId="9" fillId="0" borderId="0" xfId="0" applyFont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32" workbookViewId="0">
      <selection activeCell="M24" sqref="M24"/>
    </sheetView>
  </sheetViews>
  <sheetFormatPr defaultRowHeight="15" x14ac:dyDescent="0.25"/>
  <cols>
    <col min="1" max="1" width="25.5703125" customWidth="1"/>
    <col min="2" max="2" width="11.85546875" hidden="1" customWidth="1"/>
    <col min="3" max="3" width="30.85546875" customWidth="1"/>
    <col min="4" max="5" width="12.85546875" customWidth="1"/>
    <col min="6" max="6" width="8.85546875" customWidth="1"/>
    <col min="7" max="7" width="9.140625" customWidth="1"/>
    <col min="8" max="8" width="11.140625" customWidth="1"/>
  </cols>
  <sheetData>
    <row r="1" spans="1:10" ht="0.75" customHeight="1" x14ac:dyDescent="0.25">
      <c r="A1" s="89"/>
      <c r="B1" s="90"/>
      <c r="C1" s="90"/>
      <c r="D1" s="90"/>
      <c r="E1" s="3"/>
      <c r="F1" s="3"/>
      <c r="G1" s="3"/>
      <c r="H1" s="3"/>
    </row>
    <row r="2" spans="1:10" hidden="1" x14ac:dyDescent="0.25">
      <c r="A2" s="89"/>
      <c r="B2" s="90"/>
      <c r="C2" s="90"/>
      <c r="D2" s="90"/>
      <c r="E2" s="1"/>
      <c r="F2" s="1"/>
      <c r="G2" s="1"/>
      <c r="H2" s="1"/>
    </row>
    <row r="3" spans="1:10" ht="13.5" hidden="1" customHeight="1" x14ac:dyDescent="0.25">
      <c r="A3" s="89"/>
      <c r="B3" s="90"/>
      <c r="C3" s="90"/>
      <c r="D3" s="90"/>
      <c r="H3" s="2"/>
    </row>
    <row r="4" spans="1:10" hidden="1" x14ac:dyDescent="0.25">
      <c r="A4" s="89"/>
      <c r="B4" s="90"/>
      <c r="C4" s="90"/>
      <c r="D4" s="90"/>
    </row>
    <row r="5" spans="1:10" hidden="1" x14ac:dyDescent="0.25">
      <c r="D5" s="19"/>
    </row>
    <row r="6" spans="1:10" hidden="1" x14ac:dyDescent="0.25">
      <c r="A6" s="89"/>
      <c r="B6" s="90"/>
      <c r="C6" s="90"/>
      <c r="D6" s="90"/>
    </row>
    <row r="7" spans="1:10" hidden="1" x14ac:dyDescent="0.25">
      <c r="A7" s="50"/>
      <c r="B7" s="51"/>
      <c r="C7" s="51"/>
      <c r="D7" s="50"/>
      <c r="E7" s="51"/>
      <c r="F7" s="51"/>
      <c r="G7" s="51"/>
      <c r="H7" s="51"/>
      <c r="I7" s="51"/>
      <c r="J7" s="51"/>
    </row>
    <row r="8" spans="1:10" x14ac:dyDescent="0.25">
      <c r="A8" s="51"/>
      <c r="B8" s="50" t="s">
        <v>109</v>
      </c>
      <c r="C8" s="51"/>
      <c r="D8" s="89" t="s">
        <v>109</v>
      </c>
      <c r="E8" s="90"/>
      <c r="F8" s="90"/>
      <c r="G8" s="51"/>
      <c r="H8" s="51"/>
      <c r="I8" s="51"/>
      <c r="J8" s="51"/>
    </row>
    <row r="9" spans="1:10" x14ac:dyDescent="0.25">
      <c r="A9" s="51"/>
      <c r="B9" s="52" t="s">
        <v>0</v>
      </c>
      <c r="C9" s="93" t="s">
        <v>0</v>
      </c>
      <c r="D9" s="90"/>
      <c r="E9" s="90"/>
      <c r="F9" s="90"/>
      <c r="G9" s="51"/>
      <c r="H9" s="51"/>
      <c r="I9" s="51"/>
      <c r="J9" s="51"/>
    </row>
    <row r="10" spans="1:10" x14ac:dyDescent="0.25">
      <c r="A10" s="51"/>
      <c r="B10" s="50" t="s">
        <v>1</v>
      </c>
      <c r="C10" s="89" t="s">
        <v>1</v>
      </c>
      <c r="D10" s="90"/>
      <c r="E10" s="90"/>
      <c r="F10" s="90"/>
      <c r="G10" s="51"/>
      <c r="H10" s="51"/>
      <c r="I10" s="51"/>
      <c r="J10" s="51"/>
    </row>
    <row r="11" spans="1:10" ht="17.25" customHeight="1" x14ac:dyDescent="0.25">
      <c r="A11" s="51"/>
      <c r="B11" s="50" t="s">
        <v>142</v>
      </c>
      <c r="C11" s="89" t="s">
        <v>271</v>
      </c>
      <c r="D11" s="94"/>
      <c r="E11" s="94"/>
      <c r="F11" s="94"/>
    </row>
    <row r="12" spans="1:10" ht="18.75" hidden="1" x14ac:dyDescent="0.25">
      <c r="A12" s="91"/>
      <c r="B12" s="92"/>
      <c r="C12" s="92"/>
      <c r="D12" s="92"/>
    </row>
    <row r="13" spans="1:10" ht="18.75" x14ac:dyDescent="0.25">
      <c r="A13" s="58"/>
      <c r="B13" s="59"/>
      <c r="C13" s="59"/>
      <c r="D13" s="59"/>
    </row>
    <row r="14" spans="1:10" ht="0.75" customHeight="1" x14ac:dyDescent="0.25"/>
    <row r="15" spans="1:10" ht="32.25" customHeight="1" x14ac:dyDescent="0.25">
      <c r="A15" s="95" t="s">
        <v>270</v>
      </c>
      <c r="B15" s="95"/>
      <c r="C15" s="95"/>
      <c r="D15" s="95"/>
      <c r="E15" s="95"/>
      <c r="F15" s="95"/>
    </row>
    <row r="16" spans="1:10" x14ac:dyDescent="0.25">
      <c r="F16" s="32" t="s">
        <v>138</v>
      </c>
    </row>
    <row r="17" spans="1:6" ht="69" customHeight="1" x14ac:dyDescent="0.25">
      <c r="A17" s="86" t="s">
        <v>2</v>
      </c>
      <c r="B17" s="87"/>
      <c r="C17" s="5" t="s">
        <v>3</v>
      </c>
      <c r="D17" s="6" t="s">
        <v>4</v>
      </c>
      <c r="E17" s="6" t="s">
        <v>163</v>
      </c>
      <c r="F17" s="6" t="s">
        <v>164</v>
      </c>
    </row>
    <row r="18" spans="1:6" ht="16.5" customHeight="1" x14ac:dyDescent="0.25">
      <c r="A18" s="88" t="s">
        <v>145</v>
      </c>
      <c r="B18" s="83"/>
      <c r="C18" s="8" t="s">
        <v>5</v>
      </c>
      <c r="D18" s="40">
        <v>571000</v>
      </c>
      <c r="E18" s="41">
        <v>220397.14</v>
      </c>
      <c r="F18" s="64">
        <f>E18/D18*100</f>
        <v>38.59844833625219</v>
      </c>
    </row>
    <row r="19" spans="1:6" ht="16.5" customHeight="1" x14ac:dyDescent="0.25">
      <c r="A19" s="82" t="s">
        <v>166</v>
      </c>
      <c r="B19" s="83"/>
      <c r="C19" s="8" t="s">
        <v>6</v>
      </c>
      <c r="D19" s="41">
        <v>610000</v>
      </c>
      <c r="E19" s="41">
        <v>37589.370000000003</v>
      </c>
      <c r="F19" s="64">
        <f t="shared" ref="F19:F35" si="0">E19/D19*100</f>
        <v>6.1621918032786889</v>
      </c>
    </row>
    <row r="20" spans="1:6" ht="18.75" customHeight="1" x14ac:dyDescent="0.25">
      <c r="A20" s="53" t="s">
        <v>165</v>
      </c>
      <c r="B20" s="54"/>
      <c r="C20" s="56" t="s">
        <v>167</v>
      </c>
      <c r="D20" s="41">
        <v>3446000</v>
      </c>
      <c r="E20" s="41">
        <v>975529.12</v>
      </c>
      <c r="F20" s="64">
        <f t="shared" si="0"/>
        <v>28.309028438769591</v>
      </c>
    </row>
    <row r="21" spans="1:6" ht="43.5" customHeight="1" x14ac:dyDescent="0.25">
      <c r="A21" s="60" t="s">
        <v>168</v>
      </c>
      <c r="B21" s="55" t="s">
        <v>146</v>
      </c>
      <c r="C21" s="57" t="s">
        <v>169</v>
      </c>
      <c r="D21" s="41">
        <v>2159000</v>
      </c>
      <c r="E21" s="41">
        <v>406606.48</v>
      </c>
      <c r="F21" s="64">
        <f t="shared" si="0"/>
        <v>18.833093098656782</v>
      </c>
    </row>
    <row r="22" spans="1:6" ht="105" customHeight="1" x14ac:dyDescent="0.25">
      <c r="A22" s="82" t="s">
        <v>170</v>
      </c>
      <c r="B22" s="83"/>
      <c r="C22" s="8" t="s">
        <v>7</v>
      </c>
      <c r="D22" s="41">
        <v>17000</v>
      </c>
      <c r="E22" s="41">
        <v>5140</v>
      </c>
      <c r="F22" s="64">
        <f t="shared" si="0"/>
        <v>30.235294117647062</v>
      </c>
    </row>
    <row r="23" spans="1:6" ht="103.5" customHeight="1" x14ac:dyDescent="0.25">
      <c r="A23" s="82" t="s">
        <v>8</v>
      </c>
      <c r="B23" s="83"/>
      <c r="C23" s="7" t="s">
        <v>152</v>
      </c>
      <c r="D23" s="41">
        <v>371590</v>
      </c>
      <c r="E23" s="41">
        <v>111384.26</v>
      </c>
      <c r="F23" s="64">
        <f t="shared" si="0"/>
        <v>29.975042385424793</v>
      </c>
    </row>
    <row r="24" spans="1:6" ht="114.75" x14ac:dyDescent="0.25">
      <c r="A24" s="82" t="s">
        <v>9</v>
      </c>
      <c r="B24" s="83"/>
      <c r="C24" s="7" t="s">
        <v>153</v>
      </c>
      <c r="D24" s="41">
        <v>700000</v>
      </c>
      <c r="E24" s="41">
        <v>163568.99</v>
      </c>
      <c r="F24" s="64">
        <f t="shared" si="0"/>
        <v>23.366998571428571</v>
      </c>
    </row>
    <row r="25" spans="1:6" ht="27.75" customHeight="1" x14ac:dyDescent="0.25">
      <c r="A25" s="66" t="s">
        <v>171</v>
      </c>
      <c r="B25" s="67"/>
      <c r="C25" s="8" t="s">
        <v>172</v>
      </c>
      <c r="D25" s="41">
        <v>0</v>
      </c>
      <c r="E25" s="41">
        <v>526.79999999999995</v>
      </c>
      <c r="F25" s="64">
        <v>0</v>
      </c>
    </row>
    <row r="26" spans="1:6" ht="131.25" customHeight="1" x14ac:dyDescent="0.25">
      <c r="A26" s="82" t="s">
        <v>147</v>
      </c>
      <c r="B26" s="83"/>
      <c r="C26" s="8" t="s">
        <v>154</v>
      </c>
      <c r="D26" s="41">
        <v>104242</v>
      </c>
      <c r="E26" s="41">
        <v>26365.66</v>
      </c>
      <c r="F26" s="64">
        <f t="shared" si="0"/>
        <v>25.29274188906583</v>
      </c>
    </row>
    <row r="27" spans="1:6" ht="16.5" customHeight="1" x14ac:dyDescent="0.25">
      <c r="A27" s="82"/>
      <c r="B27" s="83"/>
      <c r="C27" s="9" t="s">
        <v>144</v>
      </c>
      <c r="D27" s="42">
        <f>SUM(D18:D26)</f>
        <v>7978832</v>
      </c>
      <c r="E27" s="42">
        <f>SUM(E18:E26)</f>
        <v>1947107.8199999998</v>
      </c>
      <c r="F27" s="64">
        <f t="shared" si="0"/>
        <v>24.403419197195777</v>
      </c>
    </row>
    <row r="28" spans="1:6" ht="39.75" customHeight="1" x14ac:dyDescent="0.25">
      <c r="A28" s="82" t="s">
        <v>10</v>
      </c>
      <c r="B28" s="83"/>
      <c r="C28" s="8" t="s">
        <v>156</v>
      </c>
      <c r="D28" s="41">
        <v>8906000</v>
      </c>
      <c r="E28" s="41">
        <v>2226498</v>
      </c>
      <c r="F28" s="64">
        <f t="shared" si="0"/>
        <v>24.999977543229285</v>
      </c>
    </row>
    <row r="29" spans="1:6" ht="76.5" x14ac:dyDescent="0.25">
      <c r="A29" s="82" t="s">
        <v>11</v>
      </c>
      <c r="B29" s="83"/>
      <c r="C29" s="8" t="s">
        <v>155</v>
      </c>
      <c r="D29" s="41">
        <v>182064</v>
      </c>
      <c r="E29" s="41">
        <v>152760</v>
      </c>
      <c r="F29" s="64">
        <f t="shared" si="0"/>
        <v>83.904561033482722</v>
      </c>
    </row>
    <row r="30" spans="1:6" ht="38.25" x14ac:dyDescent="0.25">
      <c r="A30" s="61" t="s">
        <v>150</v>
      </c>
      <c r="B30" s="62"/>
      <c r="C30" s="63" t="s">
        <v>151</v>
      </c>
      <c r="D30" s="41">
        <v>240000</v>
      </c>
      <c r="E30" s="41">
        <v>0</v>
      </c>
      <c r="F30" s="64">
        <f t="shared" si="0"/>
        <v>0</v>
      </c>
    </row>
    <row r="31" spans="1:6" ht="102" x14ac:dyDescent="0.25">
      <c r="A31" s="45" t="s">
        <v>139</v>
      </c>
      <c r="B31" s="46"/>
      <c r="C31" s="47" t="s">
        <v>157</v>
      </c>
      <c r="D31" s="48">
        <v>1862910</v>
      </c>
      <c r="E31" s="41">
        <v>0</v>
      </c>
      <c r="F31" s="64">
        <f t="shared" si="0"/>
        <v>0</v>
      </c>
    </row>
    <row r="32" spans="1:6" ht="102" x14ac:dyDescent="0.25">
      <c r="A32" s="84" t="s">
        <v>140</v>
      </c>
      <c r="B32" s="85"/>
      <c r="C32" s="7" t="s">
        <v>158</v>
      </c>
      <c r="D32" s="41">
        <v>418200</v>
      </c>
      <c r="E32" s="41">
        <v>0</v>
      </c>
      <c r="F32" s="64">
        <f t="shared" si="0"/>
        <v>0</v>
      </c>
    </row>
    <row r="33" spans="1:6" ht="140.25" x14ac:dyDescent="0.25">
      <c r="A33" s="68" t="s">
        <v>176</v>
      </c>
      <c r="B33" s="69"/>
      <c r="C33" s="70" t="s">
        <v>175</v>
      </c>
      <c r="D33" s="41">
        <v>10750000</v>
      </c>
      <c r="E33" s="41">
        <v>0</v>
      </c>
      <c r="F33" s="64">
        <f t="shared" si="0"/>
        <v>0</v>
      </c>
    </row>
    <row r="34" spans="1:6" ht="25.5" x14ac:dyDescent="0.25">
      <c r="A34" s="66" t="s">
        <v>173</v>
      </c>
      <c r="B34" s="65"/>
      <c r="C34" s="8" t="s">
        <v>174</v>
      </c>
      <c r="D34" s="41">
        <v>229000</v>
      </c>
      <c r="E34" s="41">
        <v>229000</v>
      </c>
      <c r="F34" s="64">
        <f t="shared" si="0"/>
        <v>100</v>
      </c>
    </row>
    <row r="35" spans="1:6" x14ac:dyDescent="0.25">
      <c r="A35" s="80"/>
      <c r="B35" s="81"/>
      <c r="C35" s="10" t="s">
        <v>12</v>
      </c>
      <c r="D35" s="42">
        <f>D27+D28+D29+D31+D32+D30+D33+D34</f>
        <v>30567006</v>
      </c>
      <c r="E35" s="42">
        <f>E27+E28+E29+E31+E32+E30+E33+E34</f>
        <v>4555365.82</v>
      </c>
      <c r="F35" s="64">
        <f t="shared" si="0"/>
        <v>14.902885222059368</v>
      </c>
    </row>
    <row r="36" spans="1:6" ht="15.75" x14ac:dyDescent="0.25">
      <c r="A36" s="4"/>
      <c r="B36" s="4"/>
      <c r="C36" s="4"/>
      <c r="D36" s="4"/>
    </row>
  </sheetData>
  <mergeCells count="23">
    <mergeCell ref="A22:B22"/>
    <mergeCell ref="A23:B23"/>
    <mergeCell ref="A17:B17"/>
    <mergeCell ref="A18:B18"/>
    <mergeCell ref="A1:D1"/>
    <mergeCell ref="A6:D6"/>
    <mergeCell ref="A12:D12"/>
    <mergeCell ref="A19:B19"/>
    <mergeCell ref="D8:F8"/>
    <mergeCell ref="C9:F9"/>
    <mergeCell ref="C10:F10"/>
    <mergeCell ref="C11:F11"/>
    <mergeCell ref="A15:F15"/>
    <mergeCell ref="A2:D2"/>
    <mergeCell ref="A3:D3"/>
    <mergeCell ref="A4:D4"/>
    <mergeCell ref="A35:B35"/>
    <mergeCell ref="A24:B24"/>
    <mergeCell ref="A26:B26"/>
    <mergeCell ref="A27:B27"/>
    <mergeCell ref="A28:B28"/>
    <mergeCell ref="A29:B29"/>
    <mergeCell ref="A32:B32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A12" sqref="A12:F12"/>
    </sheetView>
  </sheetViews>
  <sheetFormatPr defaultRowHeight="15" x14ac:dyDescent="0.25"/>
  <cols>
    <col min="1" max="1" width="7.5703125" customWidth="1"/>
    <col min="2" max="2" width="9.140625" hidden="1" customWidth="1"/>
    <col min="3" max="3" width="47" customWidth="1"/>
    <col min="4" max="4" width="15.28515625" customWidth="1"/>
    <col min="5" max="5" width="13.5703125" customWidth="1"/>
    <col min="6" max="6" width="8.28515625" customWidth="1"/>
  </cols>
  <sheetData>
    <row r="1" spans="1:6" ht="12.75" hidden="1" customHeight="1" x14ac:dyDescent="0.25">
      <c r="A1" s="89"/>
      <c r="B1" s="90"/>
      <c r="C1" s="90"/>
      <c r="D1" s="90"/>
    </row>
    <row r="2" spans="1:6" hidden="1" x14ac:dyDescent="0.25">
      <c r="A2" s="89"/>
      <c r="B2" s="90"/>
      <c r="C2" s="90"/>
      <c r="D2" s="90"/>
    </row>
    <row r="3" spans="1:6" hidden="1" x14ac:dyDescent="0.25">
      <c r="A3" s="89"/>
      <c r="B3" s="90"/>
      <c r="C3" s="90"/>
      <c r="D3" s="90"/>
    </row>
    <row r="4" spans="1:6" hidden="1" x14ac:dyDescent="0.25">
      <c r="A4" s="89"/>
      <c r="B4" s="90"/>
      <c r="C4" s="90"/>
      <c r="D4" s="90"/>
    </row>
    <row r="5" spans="1:6" hidden="1" x14ac:dyDescent="0.25">
      <c r="D5" s="19"/>
    </row>
    <row r="6" spans="1:6" hidden="1" x14ac:dyDescent="0.25">
      <c r="A6" s="89"/>
      <c r="B6" s="90"/>
      <c r="C6" s="90"/>
      <c r="D6" s="90"/>
    </row>
    <row r="7" spans="1:6" x14ac:dyDescent="0.25">
      <c r="A7" s="34"/>
      <c r="B7" s="33" t="s">
        <v>109</v>
      </c>
      <c r="C7" s="34"/>
      <c r="D7" s="89" t="s">
        <v>111</v>
      </c>
      <c r="E7" s="94"/>
      <c r="F7" s="94"/>
    </row>
    <row r="8" spans="1:6" x14ac:dyDescent="0.25">
      <c r="A8" s="34"/>
      <c r="B8" s="35" t="s">
        <v>0</v>
      </c>
      <c r="C8" s="34"/>
      <c r="D8" s="93" t="s">
        <v>0</v>
      </c>
      <c r="E8" s="94"/>
      <c r="F8" s="94"/>
    </row>
    <row r="9" spans="1:6" x14ac:dyDescent="0.25">
      <c r="A9" s="34"/>
      <c r="B9" s="33" t="s">
        <v>1</v>
      </c>
      <c r="C9" s="34"/>
      <c r="D9" s="89" t="s">
        <v>1</v>
      </c>
      <c r="E9" s="94"/>
      <c r="F9" s="94"/>
    </row>
    <row r="10" spans="1:6" x14ac:dyDescent="0.25">
      <c r="A10" s="34"/>
      <c r="B10" s="33" t="s">
        <v>110</v>
      </c>
      <c r="C10" s="34"/>
      <c r="D10" s="89" t="s">
        <v>271</v>
      </c>
      <c r="E10" s="94"/>
      <c r="F10" s="94"/>
    </row>
    <row r="11" spans="1:6" x14ac:dyDescent="0.25">
      <c r="A11" s="89"/>
      <c r="B11" s="90"/>
      <c r="C11" s="90"/>
      <c r="D11" s="90"/>
    </row>
    <row r="12" spans="1:6" ht="46.5" customHeight="1" x14ac:dyDescent="0.25">
      <c r="A12" s="95" t="s">
        <v>269</v>
      </c>
      <c r="B12" s="95"/>
      <c r="C12" s="95"/>
      <c r="D12" s="95"/>
      <c r="E12" s="95"/>
      <c r="F12" s="95"/>
    </row>
    <row r="13" spans="1:6" x14ac:dyDescent="0.25">
      <c r="F13" s="19" t="s">
        <v>138</v>
      </c>
    </row>
    <row r="14" spans="1:6" ht="47.25" x14ac:dyDescent="0.25">
      <c r="A14" s="97" t="s">
        <v>13</v>
      </c>
      <c r="B14" s="98"/>
      <c r="C14" s="13" t="s">
        <v>14</v>
      </c>
      <c r="D14" s="6" t="s">
        <v>4</v>
      </c>
      <c r="E14" s="6" t="s">
        <v>163</v>
      </c>
      <c r="F14" s="6" t="s">
        <v>164</v>
      </c>
    </row>
    <row r="15" spans="1:6" x14ac:dyDescent="0.25">
      <c r="A15" s="99" t="s">
        <v>15</v>
      </c>
      <c r="B15" s="96"/>
      <c r="C15" s="10" t="s">
        <v>16</v>
      </c>
      <c r="D15" s="43">
        <f>D16+D17+D18+D19+D20+D21</f>
        <v>6205146</v>
      </c>
      <c r="E15" s="43">
        <f>E16+E17+E18+E19+E20+E21</f>
        <v>1017899.66</v>
      </c>
      <c r="F15" s="64">
        <f t="shared" ref="F15:F42" si="0">E15/D15*100</f>
        <v>16.404121031157043</v>
      </c>
    </row>
    <row r="16" spans="1:6" ht="27.75" customHeight="1" x14ac:dyDescent="0.25">
      <c r="A16" s="80" t="s">
        <v>17</v>
      </c>
      <c r="B16" s="96"/>
      <c r="C16" s="7" t="s">
        <v>18</v>
      </c>
      <c r="D16" s="41">
        <v>870267</v>
      </c>
      <c r="E16" s="41">
        <v>155361.9</v>
      </c>
      <c r="F16" s="64">
        <f t="shared" si="0"/>
        <v>17.852210873214773</v>
      </c>
    </row>
    <row r="17" spans="1:6" ht="40.5" customHeight="1" x14ac:dyDescent="0.25">
      <c r="A17" s="80" t="s">
        <v>19</v>
      </c>
      <c r="B17" s="96"/>
      <c r="C17" s="7" t="s">
        <v>20</v>
      </c>
      <c r="D17" s="41">
        <v>120000</v>
      </c>
      <c r="E17" s="41">
        <v>0</v>
      </c>
      <c r="F17" s="64">
        <f t="shared" si="0"/>
        <v>0</v>
      </c>
    </row>
    <row r="18" spans="1:6" ht="51" x14ac:dyDescent="0.25">
      <c r="A18" s="80" t="s">
        <v>21</v>
      </c>
      <c r="B18" s="96"/>
      <c r="C18" s="8" t="s">
        <v>22</v>
      </c>
      <c r="D18" s="41">
        <v>3802939</v>
      </c>
      <c r="E18" s="41">
        <v>771518.41</v>
      </c>
      <c r="F18" s="64">
        <f t="shared" si="0"/>
        <v>20.287425330777065</v>
      </c>
    </row>
    <row r="19" spans="1:6" ht="39" thickBot="1" x14ac:dyDescent="0.3">
      <c r="A19" s="80" t="s">
        <v>23</v>
      </c>
      <c r="B19" s="96"/>
      <c r="C19" s="22" t="s">
        <v>24</v>
      </c>
      <c r="D19" s="41">
        <v>121940</v>
      </c>
      <c r="E19" s="41">
        <v>30485</v>
      </c>
      <c r="F19" s="64">
        <f t="shared" si="0"/>
        <v>25</v>
      </c>
    </row>
    <row r="20" spans="1:6" ht="15.75" thickBot="1" x14ac:dyDescent="0.3">
      <c r="A20" s="80" t="s">
        <v>25</v>
      </c>
      <c r="B20" s="96"/>
      <c r="C20" s="23" t="s">
        <v>26</v>
      </c>
      <c r="D20" s="41">
        <v>100000</v>
      </c>
      <c r="E20" s="41">
        <v>0</v>
      </c>
      <c r="F20" s="64">
        <f t="shared" si="0"/>
        <v>0</v>
      </c>
    </row>
    <row r="21" spans="1:6" ht="15.75" thickBot="1" x14ac:dyDescent="0.3">
      <c r="A21" s="80" t="s">
        <v>27</v>
      </c>
      <c r="B21" s="96"/>
      <c r="C21" s="23" t="s">
        <v>28</v>
      </c>
      <c r="D21" s="41">
        <v>1190000</v>
      </c>
      <c r="E21" s="41">
        <v>60534.35</v>
      </c>
      <c r="F21" s="64">
        <f t="shared" si="0"/>
        <v>5.086920168067226</v>
      </c>
    </row>
    <row r="22" spans="1:6" ht="15.75" thickBot="1" x14ac:dyDescent="0.3">
      <c r="A22" s="80" t="s">
        <v>34</v>
      </c>
      <c r="B22" s="96"/>
      <c r="C22" s="24" t="s">
        <v>30</v>
      </c>
      <c r="D22" s="42">
        <v>182064</v>
      </c>
      <c r="E22" s="41">
        <v>7500</v>
      </c>
      <c r="F22" s="64">
        <f t="shared" si="0"/>
        <v>4.1194305299235436</v>
      </c>
    </row>
    <row r="23" spans="1:6" ht="17.25" customHeight="1" thickBot="1" x14ac:dyDescent="0.3">
      <c r="A23" s="80" t="s">
        <v>29</v>
      </c>
      <c r="B23" s="96"/>
      <c r="C23" s="25" t="s">
        <v>31</v>
      </c>
      <c r="D23" s="41">
        <v>182064</v>
      </c>
      <c r="E23" s="41">
        <v>7500</v>
      </c>
      <c r="F23" s="64">
        <f t="shared" si="0"/>
        <v>4.1194305299235436</v>
      </c>
    </row>
    <row r="24" spans="1:6" ht="25.5" x14ac:dyDescent="0.25">
      <c r="A24" s="80" t="s">
        <v>35</v>
      </c>
      <c r="B24" s="96"/>
      <c r="C24" s="9" t="s">
        <v>32</v>
      </c>
      <c r="D24" s="42">
        <v>514000</v>
      </c>
      <c r="E24" s="41">
        <v>249955</v>
      </c>
      <c r="F24" s="64">
        <f t="shared" si="0"/>
        <v>48.629377431906619</v>
      </c>
    </row>
    <row r="25" spans="1:6" ht="38.25" x14ac:dyDescent="0.25">
      <c r="A25" s="80" t="s">
        <v>36</v>
      </c>
      <c r="B25" s="96"/>
      <c r="C25" s="7" t="s">
        <v>33</v>
      </c>
      <c r="D25" s="41">
        <v>514000</v>
      </c>
      <c r="E25" s="41">
        <v>249955</v>
      </c>
      <c r="F25" s="64">
        <f t="shared" si="0"/>
        <v>48.629377431906619</v>
      </c>
    </row>
    <row r="26" spans="1:6" ht="15.75" thickBot="1" x14ac:dyDescent="0.3">
      <c r="A26" s="80" t="s">
        <v>37</v>
      </c>
      <c r="B26" s="96"/>
      <c r="C26" s="26" t="s">
        <v>40</v>
      </c>
      <c r="D26" s="42">
        <f>D27+D28</f>
        <v>16029110</v>
      </c>
      <c r="E26" s="42">
        <f>E27+E28</f>
        <v>929869.32</v>
      </c>
      <c r="F26" s="64">
        <f t="shared" si="0"/>
        <v>5.8011288212508365</v>
      </c>
    </row>
    <row r="27" spans="1:6" ht="15.75" thickBot="1" x14ac:dyDescent="0.3">
      <c r="A27" s="80" t="s">
        <v>38</v>
      </c>
      <c r="B27" s="96"/>
      <c r="C27" s="27" t="s">
        <v>41</v>
      </c>
      <c r="D27" s="41">
        <v>15419110</v>
      </c>
      <c r="E27" s="41">
        <v>852669.32</v>
      </c>
      <c r="F27" s="64">
        <f t="shared" si="0"/>
        <v>5.5299515990222519</v>
      </c>
    </row>
    <row r="28" spans="1:6" x14ac:dyDescent="0.25">
      <c r="A28" s="11" t="s">
        <v>39</v>
      </c>
      <c r="B28" s="12"/>
      <c r="C28" s="28" t="s">
        <v>42</v>
      </c>
      <c r="D28" s="41">
        <v>610000</v>
      </c>
      <c r="E28" s="41">
        <v>77200</v>
      </c>
      <c r="F28" s="64">
        <f t="shared" si="0"/>
        <v>12.655737704918032</v>
      </c>
    </row>
    <row r="29" spans="1:6" ht="15.75" thickBot="1" x14ac:dyDescent="0.3">
      <c r="A29" s="100" t="s">
        <v>43</v>
      </c>
      <c r="B29" s="101"/>
      <c r="C29" s="26" t="s">
        <v>48</v>
      </c>
      <c r="D29" s="42">
        <f>D30+D31+D32+D33</f>
        <v>5445600.4500000002</v>
      </c>
      <c r="E29" s="42">
        <f>E30+E31+E32+E33</f>
        <v>1269147.25</v>
      </c>
      <c r="F29" s="64">
        <f t="shared" si="0"/>
        <v>23.305919368359092</v>
      </c>
    </row>
    <row r="30" spans="1:6" ht="15.75" thickBot="1" x14ac:dyDescent="0.3">
      <c r="A30" s="80" t="s">
        <v>44</v>
      </c>
      <c r="B30" s="96"/>
      <c r="C30" s="29" t="s">
        <v>49</v>
      </c>
      <c r="D30" s="41">
        <v>134806.45000000001</v>
      </c>
      <c r="E30" s="41">
        <v>0</v>
      </c>
      <c r="F30" s="64">
        <f t="shared" si="0"/>
        <v>0</v>
      </c>
    </row>
    <row r="31" spans="1:6" ht="15.75" thickBot="1" x14ac:dyDescent="0.3">
      <c r="A31" s="80" t="s">
        <v>45</v>
      </c>
      <c r="B31" s="96"/>
      <c r="C31" s="29" t="s">
        <v>50</v>
      </c>
      <c r="D31" s="41">
        <v>500000</v>
      </c>
      <c r="E31" s="41">
        <v>160455.15</v>
      </c>
      <c r="F31" s="64">
        <f t="shared" si="0"/>
        <v>32.091029999999996</v>
      </c>
    </row>
    <row r="32" spans="1:6" ht="15.75" thickBot="1" x14ac:dyDescent="0.3">
      <c r="A32" s="80" t="s">
        <v>46</v>
      </c>
      <c r="B32" s="96"/>
      <c r="C32" s="29" t="s">
        <v>51</v>
      </c>
      <c r="D32" s="41">
        <v>3370746.45</v>
      </c>
      <c r="E32" s="41">
        <v>785652.56</v>
      </c>
      <c r="F32" s="64">
        <f t="shared" si="0"/>
        <v>23.30796966351474</v>
      </c>
    </row>
    <row r="33" spans="1:6" ht="26.25" thickBot="1" x14ac:dyDescent="0.3">
      <c r="A33" s="80" t="s">
        <v>47</v>
      </c>
      <c r="B33" s="96"/>
      <c r="C33" s="21" t="s">
        <v>52</v>
      </c>
      <c r="D33" s="41">
        <v>1440047.55</v>
      </c>
      <c r="E33" s="41">
        <v>323039.53999999998</v>
      </c>
      <c r="F33" s="64">
        <f t="shared" si="0"/>
        <v>22.432560647042521</v>
      </c>
    </row>
    <row r="34" spans="1:6" ht="15.75" thickBot="1" x14ac:dyDescent="0.3">
      <c r="A34" s="100" t="s">
        <v>53</v>
      </c>
      <c r="B34" s="96"/>
      <c r="C34" s="24" t="s">
        <v>57</v>
      </c>
      <c r="D34" s="42">
        <v>285500</v>
      </c>
      <c r="E34" s="41">
        <v>37250</v>
      </c>
      <c r="F34" s="64">
        <f t="shared" si="0"/>
        <v>13.047285464098074</v>
      </c>
    </row>
    <row r="35" spans="1:6" ht="15.75" thickBot="1" x14ac:dyDescent="0.3">
      <c r="A35" s="80" t="s">
        <v>54</v>
      </c>
      <c r="B35" s="96"/>
      <c r="C35" s="29" t="s">
        <v>58</v>
      </c>
      <c r="D35" s="41">
        <v>285500</v>
      </c>
      <c r="E35" s="41">
        <v>37250</v>
      </c>
      <c r="F35" s="64">
        <f t="shared" si="0"/>
        <v>13.047285464098074</v>
      </c>
    </row>
    <row r="36" spans="1:6" ht="15.75" thickBot="1" x14ac:dyDescent="0.3">
      <c r="A36" s="80" t="s">
        <v>55</v>
      </c>
      <c r="B36" s="96"/>
      <c r="C36" s="30" t="s">
        <v>59</v>
      </c>
      <c r="D36" s="42">
        <v>660000</v>
      </c>
      <c r="E36" s="41">
        <v>147415</v>
      </c>
      <c r="F36" s="64">
        <f t="shared" si="0"/>
        <v>22.335606060606061</v>
      </c>
    </row>
    <row r="37" spans="1:6" ht="15.75" thickBot="1" x14ac:dyDescent="0.3">
      <c r="A37" s="80" t="s">
        <v>56</v>
      </c>
      <c r="B37" s="96"/>
      <c r="C37" s="27" t="s">
        <v>60</v>
      </c>
      <c r="D37" s="41">
        <v>660000</v>
      </c>
      <c r="E37" s="41">
        <v>147415</v>
      </c>
      <c r="F37" s="64">
        <f t="shared" si="0"/>
        <v>22.335606060606061</v>
      </c>
    </row>
    <row r="38" spans="1:6" ht="15.75" thickBot="1" x14ac:dyDescent="0.3">
      <c r="A38" s="100" t="s">
        <v>61</v>
      </c>
      <c r="B38" s="101"/>
      <c r="C38" s="31" t="s">
        <v>64</v>
      </c>
      <c r="D38" s="42">
        <v>495000</v>
      </c>
      <c r="E38" s="41">
        <v>15000</v>
      </c>
      <c r="F38" s="64">
        <f t="shared" si="0"/>
        <v>3.0303030303030303</v>
      </c>
    </row>
    <row r="39" spans="1:6" ht="15.75" thickBot="1" x14ac:dyDescent="0.3">
      <c r="A39" s="80" t="s">
        <v>62</v>
      </c>
      <c r="B39" s="96"/>
      <c r="C39" s="27" t="s">
        <v>65</v>
      </c>
      <c r="D39" s="41">
        <v>495000</v>
      </c>
      <c r="E39" s="41">
        <v>15000</v>
      </c>
      <c r="F39" s="64">
        <f t="shared" si="0"/>
        <v>3.0303030303030303</v>
      </c>
    </row>
    <row r="40" spans="1:6" ht="15.75" thickBot="1" x14ac:dyDescent="0.3">
      <c r="A40" s="100" t="s">
        <v>63</v>
      </c>
      <c r="B40" s="101"/>
      <c r="C40" s="30" t="s">
        <v>66</v>
      </c>
      <c r="D40" s="42">
        <v>820000</v>
      </c>
      <c r="E40" s="41">
        <v>113316.24</v>
      </c>
      <c r="F40" s="64">
        <f t="shared" si="0"/>
        <v>13.819053658536587</v>
      </c>
    </row>
    <row r="41" spans="1:6" ht="15.75" thickBot="1" x14ac:dyDescent="0.3">
      <c r="A41" s="80" t="s">
        <v>148</v>
      </c>
      <c r="B41" s="96"/>
      <c r="C41" s="27" t="s">
        <v>149</v>
      </c>
      <c r="D41" s="41">
        <v>820000</v>
      </c>
      <c r="E41" s="41">
        <v>113316.24</v>
      </c>
      <c r="F41" s="64">
        <f t="shared" si="0"/>
        <v>13.819053658536587</v>
      </c>
    </row>
    <row r="42" spans="1:6" x14ac:dyDescent="0.25">
      <c r="A42" s="80"/>
      <c r="B42" s="96"/>
      <c r="C42" s="9" t="s">
        <v>67</v>
      </c>
      <c r="D42" s="42">
        <f>D15+D22+D24+D26+D29+D34+D36+D38+D40</f>
        <v>30636420.449999999</v>
      </c>
      <c r="E42" s="42">
        <f>E15+E22+E24+E26+E29+E34+E36+E38+E40</f>
        <v>3787352.47</v>
      </c>
      <c r="F42" s="64">
        <f t="shared" si="0"/>
        <v>12.362255166791199</v>
      </c>
    </row>
  </sheetData>
  <mergeCells count="39">
    <mergeCell ref="A11:D11"/>
    <mergeCell ref="A1:D1"/>
    <mergeCell ref="A2:D2"/>
    <mergeCell ref="A3:D3"/>
    <mergeCell ref="A4:D4"/>
    <mergeCell ref="A6:D6"/>
    <mergeCell ref="D7:F7"/>
    <mergeCell ref="D8:F8"/>
    <mergeCell ref="D9:F9"/>
    <mergeCell ref="D10:F10"/>
    <mergeCell ref="A34:B34"/>
    <mergeCell ref="A40:B40"/>
    <mergeCell ref="A41:B41"/>
    <mergeCell ref="A42:B42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20:B20"/>
    <mergeCell ref="A27:B27"/>
    <mergeCell ref="A29:B29"/>
    <mergeCell ref="A21:B21"/>
    <mergeCell ref="A22:B22"/>
    <mergeCell ref="A23:B23"/>
    <mergeCell ref="A24:B24"/>
    <mergeCell ref="A25:B25"/>
    <mergeCell ref="A26:B26"/>
    <mergeCell ref="A18:B18"/>
    <mergeCell ref="A19:B19"/>
    <mergeCell ref="A12:F12"/>
    <mergeCell ref="A14:B14"/>
    <mergeCell ref="A15:B15"/>
    <mergeCell ref="A16:B16"/>
    <mergeCell ref="A17:B17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5" workbookViewId="0">
      <selection activeCell="Q137" sqref="Q137"/>
    </sheetView>
  </sheetViews>
  <sheetFormatPr defaultRowHeight="15" x14ac:dyDescent="0.25"/>
  <cols>
    <col min="1" max="1" width="9.140625" customWidth="1"/>
    <col min="2" max="2" width="23.7109375" customWidth="1"/>
    <col min="3" max="3" width="6.5703125" customWidth="1"/>
    <col min="4" max="4" width="6.7109375" customWidth="1"/>
    <col min="5" max="5" width="12.28515625" customWidth="1"/>
    <col min="6" max="6" width="5.85546875" customWidth="1"/>
    <col min="7" max="7" width="12" customWidth="1"/>
    <col min="8" max="8" width="13.140625" customWidth="1"/>
    <col min="9" max="9" width="6.5703125" customWidth="1"/>
  </cols>
  <sheetData>
    <row r="1" spans="1:9" ht="14.25" hidden="1" customHeight="1" x14ac:dyDescent="0.25">
      <c r="A1" s="89" t="s">
        <v>107</v>
      </c>
      <c r="B1" s="90"/>
      <c r="C1" s="90"/>
      <c r="D1" s="90"/>
      <c r="E1" s="90"/>
      <c r="F1" s="90"/>
      <c r="G1" s="90"/>
    </row>
    <row r="2" spans="1:9" ht="12.75" hidden="1" customHeight="1" x14ac:dyDescent="0.25">
      <c r="A2" s="93" t="s">
        <v>0</v>
      </c>
      <c r="B2" s="90"/>
      <c r="C2" s="90"/>
      <c r="D2" s="90"/>
      <c r="E2" s="90"/>
      <c r="F2" s="90"/>
      <c r="G2" s="90"/>
    </row>
    <row r="3" spans="1:9" hidden="1" x14ac:dyDescent="0.25">
      <c r="A3" s="89" t="s">
        <v>1</v>
      </c>
      <c r="B3" s="90"/>
      <c r="C3" s="90"/>
      <c r="D3" s="90"/>
      <c r="E3" s="90"/>
      <c r="F3" s="90"/>
      <c r="G3" s="90"/>
    </row>
    <row r="4" spans="1:9" hidden="1" x14ac:dyDescent="0.25">
      <c r="A4" s="89" t="s">
        <v>108</v>
      </c>
      <c r="B4" s="90"/>
      <c r="C4" s="90"/>
      <c r="D4" s="90"/>
      <c r="E4" s="90"/>
      <c r="F4" s="90"/>
      <c r="G4" s="90"/>
    </row>
    <row r="5" spans="1:9" x14ac:dyDescent="0.25">
      <c r="A5" s="89" t="s">
        <v>107</v>
      </c>
      <c r="B5" s="90"/>
      <c r="C5" s="90"/>
      <c r="D5" s="90"/>
      <c r="E5" s="90"/>
      <c r="F5" s="90"/>
      <c r="G5" s="90"/>
      <c r="H5" s="94"/>
      <c r="I5" s="94"/>
    </row>
    <row r="6" spans="1:9" x14ac:dyDescent="0.25">
      <c r="A6" s="93" t="s">
        <v>0</v>
      </c>
      <c r="B6" s="90"/>
      <c r="C6" s="90"/>
      <c r="D6" s="90"/>
      <c r="E6" s="90"/>
      <c r="F6" s="90"/>
      <c r="G6" s="90"/>
      <c r="H6" s="94"/>
      <c r="I6" s="94"/>
    </row>
    <row r="7" spans="1:9" x14ac:dyDescent="0.25">
      <c r="A7" s="89" t="s">
        <v>1</v>
      </c>
      <c r="B7" s="90"/>
      <c r="C7" s="90"/>
      <c r="D7" s="90"/>
      <c r="E7" s="90"/>
      <c r="F7" s="90"/>
      <c r="G7" s="90"/>
      <c r="H7" s="94"/>
      <c r="I7" s="94"/>
    </row>
    <row r="8" spans="1:9" x14ac:dyDescent="0.25">
      <c r="A8" s="89" t="s">
        <v>271</v>
      </c>
      <c r="B8" s="90"/>
      <c r="C8" s="90"/>
      <c r="D8" s="90"/>
      <c r="E8" s="90"/>
      <c r="F8" s="90"/>
      <c r="G8" s="90"/>
      <c r="H8" s="94"/>
      <c r="I8" s="94"/>
    </row>
    <row r="9" spans="1:9" x14ac:dyDescent="0.25">
      <c r="A9" s="93"/>
      <c r="B9" s="113"/>
      <c r="C9" s="113"/>
      <c r="D9" s="113"/>
      <c r="E9" s="113"/>
      <c r="F9" s="113"/>
      <c r="G9" s="113"/>
    </row>
    <row r="10" spans="1:9" ht="54" customHeight="1" x14ac:dyDescent="0.25">
      <c r="A10" s="112" t="s">
        <v>268</v>
      </c>
      <c r="B10" s="112"/>
      <c r="C10" s="112"/>
      <c r="D10" s="112"/>
      <c r="E10" s="112"/>
      <c r="F10" s="112"/>
      <c r="G10" s="112"/>
      <c r="H10" s="112"/>
      <c r="I10" s="112"/>
    </row>
    <row r="11" spans="1:9" ht="16.5" customHeight="1" x14ac:dyDescent="0.25">
      <c r="A11" s="18"/>
      <c r="B11" s="18"/>
      <c r="C11" s="18"/>
      <c r="D11" s="18"/>
      <c r="E11" s="18"/>
      <c r="F11" s="18"/>
      <c r="I11" s="44" t="s">
        <v>138</v>
      </c>
    </row>
    <row r="12" spans="1:9" ht="38.25" x14ac:dyDescent="0.25">
      <c r="A12" s="114" t="s">
        <v>72</v>
      </c>
      <c r="B12" s="115"/>
      <c r="C12" s="78" t="s">
        <v>68</v>
      </c>
      <c r="D12" s="78" t="s">
        <v>69</v>
      </c>
      <c r="E12" s="78" t="s">
        <v>70</v>
      </c>
      <c r="F12" s="78" t="s">
        <v>71</v>
      </c>
      <c r="G12" s="79" t="s">
        <v>4</v>
      </c>
      <c r="H12" s="78" t="s">
        <v>163</v>
      </c>
      <c r="I12" s="79" t="s">
        <v>164</v>
      </c>
    </row>
    <row r="13" spans="1:9" ht="16.5" customHeight="1" x14ac:dyDescent="0.25">
      <c r="A13" s="108" t="s">
        <v>16</v>
      </c>
      <c r="B13" s="109"/>
      <c r="C13" s="15" t="s">
        <v>73</v>
      </c>
      <c r="D13" s="15"/>
      <c r="E13" s="15"/>
      <c r="F13" s="16"/>
      <c r="G13" s="43">
        <f>G14+G21+G31+G36+G39+G18</f>
        <v>6205146</v>
      </c>
      <c r="H13" s="43">
        <f>H14+H21+H31+H36+H39+H18</f>
        <v>1017899.6599999999</v>
      </c>
      <c r="I13" s="64">
        <f>H13/G13*100</f>
        <v>16.404121031157043</v>
      </c>
    </row>
    <row r="14" spans="1:9" ht="39.75" customHeight="1" x14ac:dyDescent="0.25">
      <c r="A14" s="108" t="s">
        <v>74</v>
      </c>
      <c r="B14" s="109"/>
      <c r="C14" s="15"/>
      <c r="D14" s="15" t="s">
        <v>75</v>
      </c>
      <c r="E14" s="71"/>
      <c r="F14" s="16"/>
      <c r="G14" s="43">
        <f>G15</f>
        <v>870267</v>
      </c>
      <c r="H14" s="43">
        <f>H15</f>
        <v>155361.9</v>
      </c>
      <c r="I14" s="64">
        <f t="shared" ref="I14:I79" si="0">H14/G14*100</f>
        <v>17.852210873214773</v>
      </c>
    </row>
    <row r="15" spans="1:9" ht="28.5" customHeight="1" x14ac:dyDescent="0.25">
      <c r="A15" s="104" t="s">
        <v>116</v>
      </c>
      <c r="B15" s="105"/>
      <c r="C15" s="14"/>
      <c r="D15" s="14"/>
      <c r="E15" s="72" t="s">
        <v>177</v>
      </c>
      <c r="F15" s="17"/>
      <c r="G15" s="40">
        <f>G16+G17</f>
        <v>870267</v>
      </c>
      <c r="H15" s="40">
        <f>H16+H17</f>
        <v>155361.9</v>
      </c>
      <c r="I15" s="64">
        <f t="shared" si="0"/>
        <v>17.852210873214773</v>
      </c>
    </row>
    <row r="16" spans="1:9" ht="26.25" customHeight="1" x14ac:dyDescent="0.25">
      <c r="A16" s="104" t="s">
        <v>178</v>
      </c>
      <c r="B16" s="105"/>
      <c r="C16" s="14"/>
      <c r="D16" s="14"/>
      <c r="E16" s="71"/>
      <c r="F16" s="17" t="s">
        <v>76</v>
      </c>
      <c r="G16" s="40">
        <v>668408</v>
      </c>
      <c r="H16" s="40">
        <v>123964.6</v>
      </c>
      <c r="I16" s="64">
        <f t="shared" si="0"/>
        <v>18.546247202307573</v>
      </c>
    </row>
    <row r="17" spans="1:9" ht="41.25" customHeight="1" x14ac:dyDescent="0.25">
      <c r="A17" s="104" t="s">
        <v>179</v>
      </c>
      <c r="B17" s="107"/>
      <c r="C17" s="14"/>
      <c r="D17" s="14"/>
      <c r="E17" s="71"/>
      <c r="F17" s="17" t="s">
        <v>180</v>
      </c>
      <c r="G17" s="40">
        <v>201859</v>
      </c>
      <c r="H17" s="40">
        <v>31397.3</v>
      </c>
      <c r="I17" s="64">
        <f t="shared" si="0"/>
        <v>15.554074874045746</v>
      </c>
    </row>
    <row r="18" spans="1:9" ht="66.75" customHeight="1" x14ac:dyDescent="0.25">
      <c r="A18" s="108" t="s">
        <v>20</v>
      </c>
      <c r="B18" s="109"/>
      <c r="C18" s="15"/>
      <c r="D18" s="15" t="s">
        <v>77</v>
      </c>
      <c r="E18" s="71"/>
      <c r="F18" s="16"/>
      <c r="G18" s="43">
        <f>G19</f>
        <v>120000</v>
      </c>
      <c r="H18" s="43">
        <f>H19</f>
        <v>0</v>
      </c>
      <c r="I18" s="64">
        <f t="shared" si="0"/>
        <v>0</v>
      </c>
    </row>
    <row r="19" spans="1:9" ht="42.75" customHeight="1" x14ac:dyDescent="0.25">
      <c r="A19" s="104" t="s">
        <v>117</v>
      </c>
      <c r="B19" s="105"/>
      <c r="C19" s="14"/>
      <c r="D19" s="14"/>
      <c r="E19" s="72" t="s">
        <v>181</v>
      </c>
      <c r="F19" s="17"/>
      <c r="G19" s="40">
        <f>G20</f>
        <v>120000</v>
      </c>
      <c r="H19" s="40">
        <f>H20</f>
        <v>0</v>
      </c>
      <c r="I19" s="64">
        <f t="shared" si="0"/>
        <v>0</v>
      </c>
    </row>
    <row r="20" spans="1:9" ht="78.75" customHeight="1" x14ac:dyDescent="0.25">
      <c r="A20" s="104" t="s">
        <v>113</v>
      </c>
      <c r="B20" s="105"/>
      <c r="C20" s="14"/>
      <c r="D20" s="14"/>
      <c r="E20" s="71"/>
      <c r="F20" s="17" t="s">
        <v>112</v>
      </c>
      <c r="G20" s="40">
        <v>120000</v>
      </c>
      <c r="H20" s="40">
        <v>0</v>
      </c>
      <c r="I20" s="64">
        <f t="shared" si="0"/>
        <v>0</v>
      </c>
    </row>
    <row r="21" spans="1:9" ht="66.75" customHeight="1" x14ac:dyDescent="0.25">
      <c r="A21" s="108" t="s">
        <v>78</v>
      </c>
      <c r="B21" s="109"/>
      <c r="C21" s="15"/>
      <c r="D21" s="15" t="s">
        <v>79</v>
      </c>
      <c r="E21" s="71"/>
      <c r="F21" s="16"/>
      <c r="G21" s="43">
        <f>G22+G29</f>
        <v>3802939</v>
      </c>
      <c r="H21" s="43">
        <f>H22+H29</f>
        <v>771518.40999999992</v>
      </c>
      <c r="I21" s="64">
        <f t="shared" si="0"/>
        <v>20.287425330777062</v>
      </c>
    </row>
    <row r="22" spans="1:9" ht="27.75" customHeight="1" x14ac:dyDescent="0.25">
      <c r="A22" s="104" t="s">
        <v>118</v>
      </c>
      <c r="B22" s="105"/>
      <c r="C22" s="14"/>
      <c r="D22" s="14"/>
      <c r="E22" s="72" t="s">
        <v>182</v>
      </c>
      <c r="F22" s="17"/>
      <c r="G22" s="40">
        <f>G23+G25+G26+G27+G24</f>
        <v>3762939</v>
      </c>
      <c r="H22" s="40">
        <f>H23+H25+H26+H27+H24</f>
        <v>771518.40999999992</v>
      </c>
      <c r="I22" s="64">
        <f t="shared" si="0"/>
        <v>20.50308043792365</v>
      </c>
    </row>
    <row r="23" spans="1:9" ht="27" customHeight="1" x14ac:dyDescent="0.25">
      <c r="A23" s="104" t="s">
        <v>178</v>
      </c>
      <c r="B23" s="105"/>
      <c r="C23" s="14"/>
      <c r="D23" s="14"/>
      <c r="E23" s="71"/>
      <c r="F23" s="17" t="s">
        <v>76</v>
      </c>
      <c r="G23" s="40">
        <v>2465433</v>
      </c>
      <c r="H23" s="40">
        <v>493255.63</v>
      </c>
      <c r="I23" s="64">
        <f t="shared" si="0"/>
        <v>20.006855996492302</v>
      </c>
    </row>
    <row r="24" spans="1:9" ht="66" customHeight="1" x14ac:dyDescent="0.25">
      <c r="A24" s="104" t="s">
        <v>179</v>
      </c>
      <c r="B24" s="107"/>
      <c r="C24" s="14"/>
      <c r="D24" s="14"/>
      <c r="E24" s="71"/>
      <c r="F24" s="17" t="s">
        <v>180</v>
      </c>
      <c r="G24" s="40">
        <v>748218</v>
      </c>
      <c r="H24" s="40">
        <v>116800.21</v>
      </c>
      <c r="I24" s="64">
        <f t="shared" si="0"/>
        <v>15.610451766731087</v>
      </c>
    </row>
    <row r="25" spans="1:9" ht="42.75" customHeight="1" x14ac:dyDescent="0.25">
      <c r="A25" s="104" t="s">
        <v>114</v>
      </c>
      <c r="B25" s="105"/>
      <c r="C25" s="14"/>
      <c r="D25" s="14"/>
      <c r="E25" s="71"/>
      <c r="F25" s="17" t="s">
        <v>80</v>
      </c>
      <c r="G25" s="40">
        <v>494288</v>
      </c>
      <c r="H25" s="40">
        <v>161462.57</v>
      </c>
      <c r="I25" s="64">
        <f t="shared" si="0"/>
        <v>32.665686806072571</v>
      </c>
    </row>
    <row r="26" spans="1:9" ht="27" customHeight="1" x14ac:dyDescent="0.25">
      <c r="A26" s="104" t="s">
        <v>81</v>
      </c>
      <c r="B26" s="105"/>
      <c r="C26" s="14"/>
      <c r="D26" s="14"/>
      <c r="E26" s="71"/>
      <c r="F26" s="17" t="s">
        <v>82</v>
      </c>
      <c r="G26" s="40">
        <v>15000</v>
      </c>
      <c r="H26" s="40">
        <v>0</v>
      </c>
      <c r="I26" s="37">
        <f t="shared" si="0"/>
        <v>0</v>
      </c>
    </row>
    <row r="27" spans="1:9" ht="27" customHeight="1" x14ac:dyDescent="0.25">
      <c r="A27" s="104" t="s">
        <v>83</v>
      </c>
      <c r="B27" s="105"/>
      <c r="C27" s="14"/>
      <c r="D27" s="14"/>
      <c r="E27" s="71"/>
      <c r="F27" s="17" t="s">
        <v>84</v>
      </c>
      <c r="G27" s="40">
        <v>40000</v>
      </c>
      <c r="H27" s="40">
        <v>0</v>
      </c>
      <c r="I27" s="37">
        <f t="shared" si="0"/>
        <v>0</v>
      </c>
    </row>
    <row r="28" spans="1:9" ht="15.75" customHeight="1" x14ac:dyDescent="0.25">
      <c r="A28" s="104" t="s">
        <v>162</v>
      </c>
      <c r="B28" s="107"/>
      <c r="C28" s="14"/>
      <c r="D28" s="14"/>
      <c r="E28" s="71"/>
      <c r="F28" s="17" t="s">
        <v>161</v>
      </c>
      <c r="G28" s="40">
        <v>10000</v>
      </c>
      <c r="H28" s="40">
        <v>0</v>
      </c>
      <c r="I28" s="37">
        <f t="shared" si="0"/>
        <v>0</v>
      </c>
    </row>
    <row r="29" spans="1:9" ht="53.25" customHeight="1" x14ac:dyDescent="0.25">
      <c r="A29" s="104" t="s">
        <v>119</v>
      </c>
      <c r="B29" s="105"/>
      <c r="C29" s="14"/>
      <c r="D29" s="14"/>
      <c r="E29" s="72" t="s">
        <v>183</v>
      </c>
      <c r="F29" s="17"/>
      <c r="G29" s="40">
        <f>G30</f>
        <v>40000</v>
      </c>
      <c r="H29" s="40">
        <f>H30</f>
        <v>0</v>
      </c>
      <c r="I29" s="37">
        <f t="shared" si="0"/>
        <v>0</v>
      </c>
    </row>
    <row r="30" spans="1:9" ht="15.75" customHeight="1" x14ac:dyDescent="0.25">
      <c r="A30" s="104" t="s">
        <v>85</v>
      </c>
      <c r="B30" s="105"/>
      <c r="C30" s="14"/>
      <c r="D30" s="14"/>
      <c r="E30" s="71"/>
      <c r="F30" s="17" t="s">
        <v>86</v>
      </c>
      <c r="G30" s="40">
        <v>40000</v>
      </c>
      <c r="H30" s="40">
        <v>0</v>
      </c>
      <c r="I30" s="37">
        <f t="shared" si="0"/>
        <v>0</v>
      </c>
    </row>
    <row r="31" spans="1:9" ht="52.5" customHeight="1" x14ac:dyDescent="0.25">
      <c r="A31" s="108" t="s">
        <v>87</v>
      </c>
      <c r="B31" s="109"/>
      <c r="C31" s="15"/>
      <c r="D31" s="15" t="s">
        <v>88</v>
      </c>
      <c r="E31" s="71"/>
      <c r="F31" s="16"/>
      <c r="G31" s="43">
        <f>G32+G34</f>
        <v>121940</v>
      </c>
      <c r="H31" s="43">
        <f>H32+H34</f>
        <v>30485</v>
      </c>
      <c r="I31" s="37">
        <f t="shared" si="0"/>
        <v>25</v>
      </c>
    </row>
    <row r="32" spans="1:9" ht="53.25" customHeight="1" x14ac:dyDescent="0.25">
      <c r="A32" s="104" t="s">
        <v>120</v>
      </c>
      <c r="B32" s="105"/>
      <c r="C32" s="14"/>
      <c r="D32" s="14"/>
      <c r="E32" s="72" t="s">
        <v>184</v>
      </c>
      <c r="F32" s="17"/>
      <c r="G32" s="40">
        <f>G33</f>
        <v>84940</v>
      </c>
      <c r="H32" s="40">
        <f>H33</f>
        <v>21235</v>
      </c>
      <c r="I32" s="37">
        <f t="shared" si="0"/>
        <v>25</v>
      </c>
    </row>
    <row r="33" spans="1:9" ht="16.5" customHeight="1" x14ac:dyDescent="0.25">
      <c r="A33" s="104" t="s">
        <v>85</v>
      </c>
      <c r="B33" s="105"/>
      <c r="C33" s="14"/>
      <c r="D33" s="14"/>
      <c r="E33" s="71"/>
      <c r="F33" s="17" t="s">
        <v>86</v>
      </c>
      <c r="G33" s="40">
        <v>84940</v>
      </c>
      <c r="H33" s="40">
        <v>21235</v>
      </c>
      <c r="I33" s="37">
        <f t="shared" si="0"/>
        <v>25</v>
      </c>
    </row>
    <row r="34" spans="1:9" ht="77.25" customHeight="1" x14ac:dyDescent="0.25">
      <c r="A34" s="104" t="s">
        <v>121</v>
      </c>
      <c r="B34" s="105"/>
      <c r="C34" s="14"/>
      <c r="D34" s="14"/>
      <c r="E34" s="72" t="s">
        <v>185</v>
      </c>
      <c r="F34" s="17"/>
      <c r="G34" s="40">
        <f>G35</f>
        <v>37000</v>
      </c>
      <c r="H34" s="40">
        <f>H35</f>
        <v>9250</v>
      </c>
      <c r="I34" s="37">
        <f t="shared" si="0"/>
        <v>25</v>
      </c>
    </row>
    <row r="35" spans="1:9" x14ac:dyDescent="0.25">
      <c r="A35" s="104" t="s">
        <v>85</v>
      </c>
      <c r="B35" s="105"/>
      <c r="C35" s="14"/>
      <c r="D35" s="14"/>
      <c r="E35" s="71"/>
      <c r="F35" s="17" t="s">
        <v>86</v>
      </c>
      <c r="G35" s="40">
        <v>37000</v>
      </c>
      <c r="H35" s="40">
        <v>9250</v>
      </c>
      <c r="I35" s="37">
        <f t="shared" si="0"/>
        <v>25</v>
      </c>
    </row>
    <row r="36" spans="1:9" x14ac:dyDescent="0.25">
      <c r="A36" s="108" t="s">
        <v>26</v>
      </c>
      <c r="B36" s="109"/>
      <c r="C36" s="15"/>
      <c r="D36" s="15" t="s">
        <v>89</v>
      </c>
      <c r="E36" s="71"/>
      <c r="F36" s="16"/>
      <c r="G36" s="43">
        <f>G37</f>
        <v>100000</v>
      </c>
      <c r="H36" s="43">
        <f>H37</f>
        <v>0</v>
      </c>
      <c r="I36" s="37">
        <f t="shared" si="0"/>
        <v>0</v>
      </c>
    </row>
    <row r="37" spans="1:9" ht="28.5" customHeight="1" x14ac:dyDescent="0.25">
      <c r="A37" s="104" t="s">
        <v>90</v>
      </c>
      <c r="B37" s="105"/>
      <c r="C37" s="14"/>
      <c r="D37" s="14"/>
      <c r="E37" s="72" t="s">
        <v>186</v>
      </c>
      <c r="F37" s="17"/>
      <c r="G37" s="40">
        <f>G38</f>
        <v>100000</v>
      </c>
      <c r="H37" s="40">
        <f>H38</f>
        <v>0</v>
      </c>
      <c r="I37" s="37">
        <f t="shared" si="0"/>
        <v>0</v>
      </c>
    </row>
    <row r="38" spans="1:9" ht="14.25" customHeight="1" x14ac:dyDescent="0.25">
      <c r="A38" s="104" t="s">
        <v>91</v>
      </c>
      <c r="B38" s="105"/>
      <c r="C38" s="14"/>
      <c r="D38" s="14"/>
      <c r="E38" s="71"/>
      <c r="F38" s="17" t="s">
        <v>92</v>
      </c>
      <c r="G38" s="40">
        <v>100000</v>
      </c>
      <c r="H38" s="40">
        <v>0</v>
      </c>
      <c r="I38" s="37">
        <f t="shared" si="0"/>
        <v>0</v>
      </c>
    </row>
    <row r="39" spans="1:9" ht="15.75" customHeight="1" x14ac:dyDescent="0.25">
      <c r="A39" s="108" t="s">
        <v>28</v>
      </c>
      <c r="B39" s="109"/>
      <c r="C39" s="15"/>
      <c r="D39" s="15" t="s">
        <v>93</v>
      </c>
      <c r="E39" s="71"/>
      <c r="F39" s="16"/>
      <c r="G39" s="43">
        <f>G40+G43+G46+G49</f>
        <v>1190000</v>
      </c>
      <c r="H39" s="43">
        <f>H40+H43+H46+H49</f>
        <v>60534.35</v>
      </c>
      <c r="I39" s="64">
        <f t="shared" si="0"/>
        <v>5.086920168067226</v>
      </c>
    </row>
    <row r="40" spans="1:9" ht="54.75" customHeight="1" x14ac:dyDescent="0.25">
      <c r="A40" s="104" t="s">
        <v>122</v>
      </c>
      <c r="B40" s="105"/>
      <c r="C40" s="14"/>
      <c r="D40" s="14"/>
      <c r="E40" s="73" t="s">
        <v>187</v>
      </c>
      <c r="F40" s="17"/>
      <c r="G40" s="40">
        <f>G41</f>
        <v>40000</v>
      </c>
      <c r="H40" s="40">
        <f>H41</f>
        <v>0</v>
      </c>
      <c r="I40" s="37">
        <f t="shared" si="0"/>
        <v>0</v>
      </c>
    </row>
    <row r="41" spans="1:9" ht="54" customHeight="1" x14ac:dyDescent="0.25">
      <c r="A41" s="102" t="s">
        <v>188</v>
      </c>
      <c r="B41" s="103"/>
      <c r="C41" s="14"/>
      <c r="D41" s="14"/>
      <c r="E41" s="72" t="s">
        <v>189</v>
      </c>
      <c r="F41" s="17"/>
      <c r="G41" s="40">
        <f>G42</f>
        <v>40000</v>
      </c>
      <c r="H41" s="40">
        <f>H42</f>
        <v>0</v>
      </c>
      <c r="I41" s="37">
        <f t="shared" si="0"/>
        <v>0</v>
      </c>
    </row>
    <row r="42" spans="1:9" ht="40.5" customHeight="1" x14ac:dyDescent="0.25">
      <c r="A42" s="104" t="s">
        <v>114</v>
      </c>
      <c r="B42" s="105"/>
      <c r="C42" s="14"/>
      <c r="D42" s="14"/>
      <c r="E42" s="71"/>
      <c r="F42" s="17" t="s">
        <v>80</v>
      </c>
      <c r="G42" s="40">
        <v>40000</v>
      </c>
      <c r="H42" s="40">
        <v>0</v>
      </c>
      <c r="I42" s="37">
        <f t="shared" si="0"/>
        <v>0</v>
      </c>
    </row>
    <row r="43" spans="1:9" ht="80.25" customHeight="1" x14ac:dyDescent="0.25">
      <c r="A43" s="104" t="s">
        <v>124</v>
      </c>
      <c r="B43" s="105"/>
      <c r="C43" s="14"/>
      <c r="D43" s="14"/>
      <c r="E43" s="73" t="s">
        <v>190</v>
      </c>
      <c r="F43" s="17"/>
      <c r="G43" s="40">
        <f>G44</f>
        <v>150000</v>
      </c>
      <c r="H43" s="40">
        <f>H44</f>
        <v>20159.400000000001</v>
      </c>
      <c r="I43" s="64">
        <f t="shared" si="0"/>
        <v>13.439600000000002</v>
      </c>
    </row>
    <row r="44" spans="1:9" ht="28.5" customHeight="1" x14ac:dyDescent="0.25">
      <c r="A44" s="102" t="s">
        <v>191</v>
      </c>
      <c r="B44" s="106"/>
      <c r="C44" s="14"/>
      <c r="D44" s="14"/>
      <c r="E44" s="72" t="s">
        <v>192</v>
      </c>
      <c r="F44" s="17"/>
      <c r="G44" s="40">
        <f>G45</f>
        <v>150000</v>
      </c>
      <c r="H44" s="40">
        <f>H45</f>
        <v>20159.400000000001</v>
      </c>
      <c r="I44" s="64">
        <f t="shared" si="0"/>
        <v>13.439600000000002</v>
      </c>
    </row>
    <row r="45" spans="1:9" ht="39" customHeight="1" x14ac:dyDescent="0.25">
      <c r="A45" s="104" t="s">
        <v>114</v>
      </c>
      <c r="B45" s="105"/>
      <c r="C45" s="14"/>
      <c r="D45" s="14"/>
      <c r="E45" s="71"/>
      <c r="F45" s="17" t="s">
        <v>80</v>
      </c>
      <c r="G45" s="40">
        <v>150000</v>
      </c>
      <c r="H45" s="40">
        <v>20159.400000000001</v>
      </c>
      <c r="I45" s="64">
        <f t="shared" si="0"/>
        <v>13.439600000000002</v>
      </c>
    </row>
    <row r="46" spans="1:9" ht="78.75" customHeight="1" x14ac:dyDescent="0.25">
      <c r="A46" s="104" t="s">
        <v>123</v>
      </c>
      <c r="B46" s="105"/>
      <c r="C46" s="14"/>
      <c r="D46" s="14"/>
      <c r="E46" s="73" t="s">
        <v>193</v>
      </c>
      <c r="F46" s="17"/>
      <c r="G46" s="40">
        <f>G47</f>
        <v>500000</v>
      </c>
      <c r="H46" s="40">
        <f>H47</f>
        <v>40374.949999999997</v>
      </c>
      <c r="I46" s="64">
        <f t="shared" si="0"/>
        <v>8.0749899999999997</v>
      </c>
    </row>
    <row r="47" spans="1:9" ht="41.25" customHeight="1" x14ac:dyDescent="0.25">
      <c r="A47" s="102" t="s">
        <v>194</v>
      </c>
      <c r="B47" s="106"/>
      <c r="C47" s="14"/>
      <c r="D47" s="14"/>
      <c r="E47" s="72" t="s">
        <v>195</v>
      </c>
      <c r="F47" s="17"/>
      <c r="G47" s="40">
        <f>G48</f>
        <v>500000</v>
      </c>
      <c r="H47" s="40">
        <f>H48</f>
        <v>40374.949999999997</v>
      </c>
      <c r="I47" s="64">
        <f t="shared" si="0"/>
        <v>8.0749899999999997</v>
      </c>
    </row>
    <row r="48" spans="1:9" ht="42" customHeight="1" x14ac:dyDescent="0.25">
      <c r="A48" s="104" t="s">
        <v>114</v>
      </c>
      <c r="B48" s="105"/>
      <c r="C48" s="14"/>
      <c r="D48" s="14"/>
      <c r="E48" s="71"/>
      <c r="F48" s="17" t="s">
        <v>80</v>
      </c>
      <c r="G48" s="40">
        <v>500000</v>
      </c>
      <c r="H48" s="40">
        <v>40374.949999999997</v>
      </c>
      <c r="I48" s="64">
        <f t="shared" si="0"/>
        <v>8.0749899999999997</v>
      </c>
    </row>
    <row r="49" spans="1:9" ht="54" customHeight="1" x14ac:dyDescent="0.25">
      <c r="A49" s="104" t="s">
        <v>196</v>
      </c>
      <c r="B49" s="107"/>
      <c r="C49" s="14"/>
      <c r="D49" s="14"/>
      <c r="E49" s="73" t="s">
        <v>197</v>
      </c>
      <c r="F49" s="17"/>
      <c r="G49" s="40">
        <f>G50</f>
        <v>500000</v>
      </c>
      <c r="H49" s="40">
        <f>H50</f>
        <v>0</v>
      </c>
      <c r="I49" s="37">
        <f t="shared" si="0"/>
        <v>0</v>
      </c>
    </row>
    <row r="50" spans="1:9" ht="29.25" customHeight="1" x14ac:dyDescent="0.25">
      <c r="A50" s="102" t="s">
        <v>198</v>
      </c>
      <c r="B50" s="106"/>
      <c r="C50" s="14"/>
      <c r="D50" s="14"/>
      <c r="E50" s="72" t="s">
        <v>199</v>
      </c>
      <c r="F50" s="17"/>
      <c r="G50" s="40">
        <f>G51</f>
        <v>500000</v>
      </c>
      <c r="H50" s="40">
        <f>H51</f>
        <v>0</v>
      </c>
      <c r="I50" s="37">
        <f t="shared" si="0"/>
        <v>0</v>
      </c>
    </row>
    <row r="51" spans="1:9" ht="40.5" customHeight="1" x14ac:dyDescent="0.25">
      <c r="A51" s="104" t="s">
        <v>114</v>
      </c>
      <c r="B51" s="105"/>
      <c r="C51" s="14"/>
      <c r="D51" s="14"/>
      <c r="E51" s="71"/>
      <c r="F51" s="17" t="s">
        <v>80</v>
      </c>
      <c r="G51" s="40">
        <v>500000</v>
      </c>
      <c r="H51" s="40">
        <v>0</v>
      </c>
      <c r="I51" s="37">
        <f t="shared" si="0"/>
        <v>0</v>
      </c>
    </row>
    <row r="52" spans="1:9" x14ac:dyDescent="0.25">
      <c r="A52" s="108" t="s">
        <v>30</v>
      </c>
      <c r="B52" s="109"/>
      <c r="C52" s="15" t="s">
        <v>75</v>
      </c>
      <c r="D52" s="15"/>
      <c r="E52" s="71"/>
      <c r="F52" s="16"/>
      <c r="G52" s="43">
        <f t="shared" ref="G52:H53" si="1">G53</f>
        <v>182064</v>
      </c>
      <c r="H52" s="43">
        <f t="shared" si="1"/>
        <v>7500</v>
      </c>
      <c r="I52" s="64">
        <f t="shared" si="0"/>
        <v>4.1194305299235436</v>
      </c>
    </row>
    <row r="53" spans="1:9" x14ac:dyDescent="0.25">
      <c r="A53" s="108" t="s">
        <v>31</v>
      </c>
      <c r="B53" s="109"/>
      <c r="C53" s="15"/>
      <c r="D53" s="15" t="s">
        <v>77</v>
      </c>
      <c r="E53" s="71"/>
      <c r="F53" s="16"/>
      <c r="G53" s="43">
        <f t="shared" si="1"/>
        <v>182064</v>
      </c>
      <c r="H53" s="43">
        <f t="shared" si="1"/>
        <v>7500</v>
      </c>
      <c r="I53" s="64">
        <f t="shared" si="0"/>
        <v>4.1194305299235436</v>
      </c>
    </row>
    <row r="54" spans="1:9" x14ac:dyDescent="0.25">
      <c r="A54" s="104" t="s">
        <v>125</v>
      </c>
      <c r="B54" s="105"/>
      <c r="C54" s="14"/>
      <c r="D54" s="14"/>
      <c r="E54" s="72" t="s">
        <v>200</v>
      </c>
      <c r="F54" s="17"/>
      <c r="G54" s="40">
        <f>G55+G56</f>
        <v>182064</v>
      </c>
      <c r="H54" s="40">
        <f>H55+H56</f>
        <v>7500</v>
      </c>
      <c r="I54" s="64">
        <f t="shared" si="0"/>
        <v>4.1194305299235436</v>
      </c>
    </row>
    <row r="55" spans="1:9" x14ac:dyDescent="0.25">
      <c r="A55" s="104" t="s">
        <v>178</v>
      </c>
      <c r="B55" s="105"/>
      <c r="C55" s="14"/>
      <c r="D55" s="14"/>
      <c r="E55" s="71"/>
      <c r="F55" s="17" t="s">
        <v>76</v>
      </c>
      <c r="G55" s="40">
        <v>144560</v>
      </c>
      <c r="H55" s="40">
        <v>7500</v>
      </c>
      <c r="I55" s="64">
        <f t="shared" si="0"/>
        <v>5.1881571665744328</v>
      </c>
    </row>
    <row r="56" spans="1:9" x14ac:dyDescent="0.25">
      <c r="A56" s="104" t="s">
        <v>179</v>
      </c>
      <c r="B56" s="107"/>
      <c r="C56" s="14"/>
      <c r="D56" s="14"/>
      <c r="E56" s="71"/>
      <c r="F56" s="17" t="s">
        <v>180</v>
      </c>
      <c r="G56" s="40">
        <v>37504</v>
      </c>
      <c r="H56" s="40">
        <v>0</v>
      </c>
      <c r="I56" s="37">
        <f t="shared" si="0"/>
        <v>0</v>
      </c>
    </row>
    <row r="57" spans="1:9" x14ac:dyDescent="0.25">
      <c r="A57" s="108" t="s">
        <v>32</v>
      </c>
      <c r="B57" s="109"/>
      <c r="C57" s="15" t="s">
        <v>77</v>
      </c>
      <c r="D57" s="15"/>
      <c r="E57" s="71"/>
      <c r="F57" s="16"/>
      <c r="G57" s="43">
        <f>G58</f>
        <v>514000</v>
      </c>
      <c r="H57" s="43">
        <f>H58</f>
        <v>249955</v>
      </c>
      <c r="I57" s="64">
        <f t="shared" si="0"/>
        <v>48.629377431906619</v>
      </c>
    </row>
    <row r="58" spans="1:9" x14ac:dyDescent="0.25">
      <c r="A58" s="108" t="s">
        <v>94</v>
      </c>
      <c r="B58" s="109"/>
      <c r="C58" s="15"/>
      <c r="D58" s="15" t="s">
        <v>95</v>
      </c>
      <c r="E58" s="71"/>
      <c r="F58" s="16"/>
      <c r="G58" s="43">
        <f>G59+G62</f>
        <v>514000</v>
      </c>
      <c r="H58" s="43">
        <f>H59+H62</f>
        <v>249955</v>
      </c>
      <c r="I58" s="64">
        <f t="shared" si="0"/>
        <v>48.629377431906619</v>
      </c>
    </row>
    <row r="59" spans="1:9" x14ac:dyDescent="0.25">
      <c r="A59" s="104" t="s">
        <v>126</v>
      </c>
      <c r="B59" s="105"/>
      <c r="C59" s="14"/>
      <c r="D59" s="14"/>
      <c r="E59" s="74" t="s">
        <v>201</v>
      </c>
      <c r="F59" s="17"/>
      <c r="G59" s="40">
        <f>G60</f>
        <v>25000</v>
      </c>
      <c r="H59" s="40">
        <f>H60</f>
        <v>0</v>
      </c>
      <c r="I59" s="37">
        <f t="shared" si="0"/>
        <v>0</v>
      </c>
    </row>
    <row r="60" spans="1:9" x14ac:dyDescent="0.25">
      <c r="A60" s="102" t="s">
        <v>202</v>
      </c>
      <c r="B60" s="106"/>
      <c r="C60" s="14"/>
      <c r="D60" s="14"/>
      <c r="E60" s="72" t="s">
        <v>203</v>
      </c>
      <c r="F60" s="17"/>
      <c r="G60" s="40">
        <f>G61</f>
        <v>25000</v>
      </c>
      <c r="H60" s="40">
        <f>H61</f>
        <v>0</v>
      </c>
      <c r="I60" s="37">
        <f t="shared" si="0"/>
        <v>0</v>
      </c>
    </row>
    <row r="61" spans="1:9" x14ac:dyDescent="0.25">
      <c r="A61" s="104" t="s">
        <v>114</v>
      </c>
      <c r="B61" s="105"/>
      <c r="C61" s="14"/>
      <c r="D61" s="14"/>
      <c r="E61" s="71"/>
      <c r="F61" s="17" t="s">
        <v>80</v>
      </c>
      <c r="G61" s="40">
        <v>25000</v>
      </c>
      <c r="H61" s="40">
        <v>0</v>
      </c>
      <c r="I61" s="37">
        <f t="shared" si="0"/>
        <v>0</v>
      </c>
    </row>
    <row r="62" spans="1:9" x14ac:dyDescent="0.25">
      <c r="A62" s="104" t="s">
        <v>127</v>
      </c>
      <c r="B62" s="105"/>
      <c r="C62" s="14"/>
      <c r="D62" s="14"/>
      <c r="E62" s="73" t="s">
        <v>204</v>
      </c>
      <c r="F62" s="17"/>
      <c r="G62" s="40">
        <f>G63</f>
        <v>489000</v>
      </c>
      <c r="H62" s="40">
        <f>H63</f>
        <v>249955</v>
      </c>
      <c r="I62" s="64">
        <f t="shared" si="0"/>
        <v>51.115541922290383</v>
      </c>
    </row>
    <row r="63" spans="1:9" x14ac:dyDescent="0.25">
      <c r="A63" s="102" t="s">
        <v>205</v>
      </c>
      <c r="B63" s="106"/>
      <c r="C63" s="14"/>
      <c r="D63" s="14"/>
      <c r="E63" s="72" t="s">
        <v>206</v>
      </c>
      <c r="F63" s="17"/>
      <c r="G63" s="40">
        <f>G64</f>
        <v>489000</v>
      </c>
      <c r="H63" s="40">
        <f>H64</f>
        <v>249955</v>
      </c>
      <c r="I63" s="64">
        <f t="shared" si="0"/>
        <v>51.115541922290383</v>
      </c>
    </row>
    <row r="64" spans="1:9" x14ac:dyDescent="0.25">
      <c r="A64" s="104" t="s">
        <v>114</v>
      </c>
      <c r="B64" s="105"/>
      <c r="C64" s="14"/>
      <c r="D64" s="14"/>
      <c r="E64" s="71"/>
      <c r="F64" s="17" t="s">
        <v>80</v>
      </c>
      <c r="G64" s="40">
        <v>489000</v>
      </c>
      <c r="H64" s="40">
        <v>249955</v>
      </c>
      <c r="I64" s="64">
        <f t="shared" si="0"/>
        <v>51.115541922290383</v>
      </c>
    </row>
    <row r="65" spans="1:9" ht="16.5" customHeight="1" x14ac:dyDescent="0.25">
      <c r="A65" s="108" t="s">
        <v>40</v>
      </c>
      <c r="B65" s="109"/>
      <c r="C65" s="15" t="s">
        <v>79</v>
      </c>
      <c r="D65" s="15"/>
      <c r="E65" s="71"/>
      <c r="F65" s="16"/>
      <c r="G65" s="43">
        <f>G66+G78</f>
        <v>16029110</v>
      </c>
      <c r="H65" s="43">
        <f>H66+H78</f>
        <v>929869.32</v>
      </c>
      <c r="I65" s="64">
        <f t="shared" si="0"/>
        <v>5.8011288212508365</v>
      </c>
    </row>
    <row r="66" spans="1:9" x14ac:dyDescent="0.25">
      <c r="A66" s="108" t="s">
        <v>41</v>
      </c>
      <c r="B66" s="109"/>
      <c r="C66" s="15"/>
      <c r="D66" s="15" t="s">
        <v>95</v>
      </c>
      <c r="E66" s="71"/>
      <c r="F66" s="16"/>
      <c r="G66" s="43">
        <f>G67</f>
        <v>15419110</v>
      </c>
      <c r="H66" s="43">
        <f>H67</f>
        <v>852669.32</v>
      </c>
      <c r="I66" s="64">
        <f t="shared" si="0"/>
        <v>5.5299515990222519</v>
      </c>
    </row>
    <row r="67" spans="1:9" ht="64.5" customHeight="1" x14ac:dyDescent="0.25">
      <c r="A67" s="104" t="s">
        <v>128</v>
      </c>
      <c r="B67" s="105"/>
      <c r="C67" s="14"/>
      <c r="D67" s="14"/>
      <c r="E67" s="73" t="s">
        <v>207</v>
      </c>
      <c r="F67" s="17"/>
      <c r="G67" s="40">
        <f>G68+G70+G72+G74+G76</f>
        <v>15419110</v>
      </c>
      <c r="H67" s="40">
        <f>H68+H70+H72+H74+H76</f>
        <v>852669.32</v>
      </c>
      <c r="I67" s="64">
        <f t="shared" si="0"/>
        <v>5.5299515990222519</v>
      </c>
    </row>
    <row r="68" spans="1:9" ht="41.25" customHeight="1" x14ac:dyDescent="0.25">
      <c r="A68" s="102" t="s">
        <v>208</v>
      </c>
      <c r="B68" s="106"/>
      <c r="C68" s="14"/>
      <c r="D68" s="14"/>
      <c r="E68" s="72" t="s">
        <v>209</v>
      </c>
      <c r="F68" s="17"/>
      <c r="G68" s="40">
        <f>G69</f>
        <v>2159000</v>
      </c>
      <c r="H68" s="40">
        <f>H69</f>
        <v>623669.31999999995</v>
      </c>
      <c r="I68" s="64">
        <f t="shared" si="0"/>
        <v>28.886953219082905</v>
      </c>
    </row>
    <row r="69" spans="1:9" ht="39.75" customHeight="1" x14ac:dyDescent="0.25">
      <c r="A69" s="104" t="s">
        <v>114</v>
      </c>
      <c r="B69" s="105"/>
      <c r="C69" s="14"/>
      <c r="D69" s="14"/>
      <c r="E69" s="71"/>
      <c r="F69" s="17" t="s">
        <v>80</v>
      </c>
      <c r="G69" s="40">
        <v>2159000</v>
      </c>
      <c r="H69" s="40">
        <v>623669.31999999995</v>
      </c>
      <c r="I69" s="64">
        <f t="shared" si="0"/>
        <v>28.886953219082905</v>
      </c>
    </row>
    <row r="70" spans="1:9" ht="66.75" customHeight="1" x14ac:dyDescent="0.25">
      <c r="A70" s="110" t="s">
        <v>210</v>
      </c>
      <c r="B70" s="111"/>
      <c r="C70" s="14"/>
      <c r="D70" s="14"/>
      <c r="E70" s="72" t="s">
        <v>211</v>
      </c>
      <c r="F70" s="17"/>
      <c r="G70" s="40">
        <f>G71</f>
        <v>418200</v>
      </c>
      <c r="H70" s="40">
        <f>H71</f>
        <v>0</v>
      </c>
      <c r="I70" s="37">
        <f t="shared" si="0"/>
        <v>0</v>
      </c>
    </row>
    <row r="71" spans="1:9" ht="42.75" customHeight="1" x14ac:dyDescent="0.25">
      <c r="A71" s="104" t="s">
        <v>114</v>
      </c>
      <c r="B71" s="105"/>
      <c r="C71" s="14"/>
      <c r="D71" s="14"/>
      <c r="E71" s="71"/>
      <c r="F71" s="17" t="s">
        <v>80</v>
      </c>
      <c r="G71" s="40">
        <v>418200</v>
      </c>
      <c r="H71" s="40">
        <v>0</v>
      </c>
      <c r="I71" s="37">
        <f t="shared" si="0"/>
        <v>0</v>
      </c>
    </row>
    <row r="72" spans="1:9" ht="45" customHeight="1" x14ac:dyDescent="0.25">
      <c r="A72" s="104" t="s">
        <v>141</v>
      </c>
      <c r="B72" s="107"/>
      <c r="C72" s="14"/>
      <c r="D72" s="14"/>
      <c r="E72" s="72" t="s">
        <v>212</v>
      </c>
      <c r="F72" s="17"/>
      <c r="G72" s="49">
        <f>G73</f>
        <v>1862910</v>
      </c>
      <c r="H72" s="49">
        <f>H73</f>
        <v>0</v>
      </c>
      <c r="I72" s="37">
        <f t="shared" si="0"/>
        <v>0</v>
      </c>
    </row>
    <row r="73" spans="1:9" ht="41.25" customHeight="1" x14ac:dyDescent="0.25">
      <c r="A73" s="104" t="s">
        <v>114</v>
      </c>
      <c r="B73" s="105"/>
      <c r="C73" s="14"/>
      <c r="D73" s="14"/>
      <c r="E73" s="71"/>
      <c r="F73" s="17" t="s">
        <v>80</v>
      </c>
      <c r="G73" s="49">
        <v>1862910</v>
      </c>
      <c r="H73" s="49">
        <v>0</v>
      </c>
      <c r="I73" s="37">
        <f t="shared" si="0"/>
        <v>0</v>
      </c>
    </row>
    <row r="74" spans="1:9" ht="79.5" customHeight="1" x14ac:dyDescent="0.25">
      <c r="A74" s="104" t="s">
        <v>213</v>
      </c>
      <c r="B74" s="107"/>
      <c r="C74" s="14"/>
      <c r="D74" s="14"/>
      <c r="E74" s="71" t="s">
        <v>214</v>
      </c>
      <c r="F74" s="17"/>
      <c r="G74" s="49">
        <f>G75</f>
        <v>10750000</v>
      </c>
      <c r="H74" s="49">
        <f>H75</f>
        <v>0</v>
      </c>
      <c r="I74" s="37">
        <f t="shared" si="0"/>
        <v>0</v>
      </c>
    </row>
    <row r="75" spans="1:9" ht="43.5" customHeight="1" x14ac:dyDescent="0.25">
      <c r="A75" s="104" t="s">
        <v>114</v>
      </c>
      <c r="B75" s="105"/>
      <c r="C75" s="14"/>
      <c r="D75" s="14"/>
      <c r="E75" s="71"/>
      <c r="F75" s="17" t="s">
        <v>80</v>
      </c>
      <c r="G75" s="49">
        <v>10750000</v>
      </c>
      <c r="H75" s="49">
        <v>0</v>
      </c>
      <c r="I75" s="37">
        <f t="shared" si="0"/>
        <v>0</v>
      </c>
    </row>
    <row r="76" spans="1:9" ht="78.75" customHeight="1" x14ac:dyDescent="0.25">
      <c r="A76" s="104" t="s">
        <v>259</v>
      </c>
      <c r="B76" s="105"/>
      <c r="C76" s="14"/>
      <c r="D76" s="14"/>
      <c r="E76" s="71" t="s">
        <v>260</v>
      </c>
      <c r="F76" s="17"/>
      <c r="G76" s="49">
        <f>G77</f>
        <v>229000</v>
      </c>
      <c r="H76" s="49">
        <f>H77</f>
        <v>229000</v>
      </c>
      <c r="I76" s="37">
        <f t="shared" si="0"/>
        <v>100</v>
      </c>
    </row>
    <row r="77" spans="1:9" ht="43.5" customHeight="1" x14ac:dyDescent="0.25">
      <c r="A77" s="104" t="s">
        <v>114</v>
      </c>
      <c r="B77" s="105"/>
      <c r="C77" s="14"/>
      <c r="D77" s="14"/>
      <c r="E77" s="71"/>
      <c r="F77" s="17" t="s">
        <v>80</v>
      </c>
      <c r="G77" s="49">
        <v>229000</v>
      </c>
      <c r="H77" s="49">
        <v>229000</v>
      </c>
      <c r="I77" s="37">
        <f t="shared" ref="I77" si="2">H77/G77*100</f>
        <v>100</v>
      </c>
    </row>
    <row r="78" spans="1:9" ht="25.5" customHeight="1" x14ac:dyDescent="0.25">
      <c r="A78" s="108" t="s">
        <v>42</v>
      </c>
      <c r="B78" s="109"/>
      <c r="C78" s="15"/>
      <c r="D78" s="15" t="s">
        <v>97</v>
      </c>
      <c r="E78" s="71"/>
      <c r="F78" s="16"/>
      <c r="G78" s="43">
        <f t="shared" ref="G78:H80" si="3">G79</f>
        <v>610000</v>
      </c>
      <c r="H78" s="43">
        <f t="shared" si="3"/>
        <v>77200</v>
      </c>
      <c r="I78" s="64">
        <f t="shared" si="0"/>
        <v>12.655737704918032</v>
      </c>
    </row>
    <row r="79" spans="1:9" ht="79.5" customHeight="1" x14ac:dyDescent="0.25">
      <c r="A79" s="104" t="s">
        <v>129</v>
      </c>
      <c r="B79" s="105"/>
      <c r="C79" s="14"/>
      <c r="D79" s="14"/>
      <c r="E79" s="72" t="s">
        <v>215</v>
      </c>
      <c r="F79" s="17"/>
      <c r="G79" s="40">
        <f t="shared" si="3"/>
        <v>610000</v>
      </c>
      <c r="H79" s="40">
        <f t="shared" si="3"/>
        <v>77200</v>
      </c>
      <c r="I79" s="64">
        <f t="shared" si="0"/>
        <v>12.655737704918032</v>
      </c>
    </row>
    <row r="80" spans="1:9" ht="25.5" customHeight="1" x14ac:dyDescent="0.25">
      <c r="A80" s="102" t="s">
        <v>216</v>
      </c>
      <c r="B80" s="106"/>
      <c r="C80" s="14"/>
      <c r="D80" s="14"/>
      <c r="E80" s="72" t="s">
        <v>217</v>
      </c>
      <c r="F80" s="17"/>
      <c r="G80" s="40">
        <f t="shared" si="3"/>
        <v>610000</v>
      </c>
      <c r="H80" s="40">
        <f t="shared" si="3"/>
        <v>77200</v>
      </c>
      <c r="I80" s="64">
        <f t="shared" ref="I80:I142" si="4">H80/G80*100</f>
        <v>12.655737704918032</v>
      </c>
    </row>
    <row r="81" spans="1:9" ht="43.5" customHeight="1" x14ac:dyDescent="0.25">
      <c r="A81" s="104" t="s">
        <v>114</v>
      </c>
      <c r="B81" s="105"/>
      <c r="C81" s="14"/>
      <c r="D81" s="14"/>
      <c r="E81" s="71"/>
      <c r="F81" s="17" t="s">
        <v>80</v>
      </c>
      <c r="G81" s="40">
        <v>610000</v>
      </c>
      <c r="H81" s="40">
        <v>77200</v>
      </c>
      <c r="I81" s="64">
        <f t="shared" si="4"/>
        <v>12.655737704918032</v>
      </c>
    </row>
    <row r="82" spans="1:9" ht="17.25" customHeight="1" x14ac:dyDescent="0.25">
      <c r="A82" s="108" t="s">
        <v>48</v>
      </c>
      <c r="B82" s="109"/>
      <c r="C82" s="15" t="s">
        <v>98</v>
      </c>
      <c r="D82" s="15"/>
      <c r="E82" s="71"/>
      <c r="F82" s="16"/>
      <c r="G82" s="43">
        <f>G83+G87+G91+G99</f>
        <v>5445600.4500000002</v>
      </c>
      <c r="H82" s="43">
        <f>H83+H87+H91+H99</f>
        <v>1269147.25</v>
      </c>
      <c r="I82" s="64">
        <f t="shared" si="4"/>
        <v>23.305919368359092</v>
      </c>
    </row>
    <row r="83" spans="1:9" x14ac:dyDescent="0.25">
      <c r="A83" s="108" t="s">
        <v>49</v>
      </c>
      <c r="B83" s="109"/>
      <c r="C83" s="15"/>
      <c r="D83" s="15" t="s">
        <v>73</v>
      </c>
      <c r="E83" s="71"/>
      <c r="F83" s="16"/>
      <c r="G83" s="43">
        <f t="shared" ref="G83:H85" si="5">G84</f>
        <v>134806.45000000001</v>
      </c>
      <c r="H83" s="43">
        <f t="shared" si="5"/>
        <v>0</v>
      </c>
      <c r="I83" s="64">
        <f t="shared" si="4"/>
        <v>0</v>
      </c>
    </row>
    <row r="84" spans="1:9" ht="78" customHeight="1" x14ac:dyDescent="0.25">
      <c r="A84" s="104" t="s">
        <v>133</v>
      </c>
      <c r="B84" s="107"/>
      <c r="C84" s="15"/>
      <c r="D84" s="15"/>
      <c r="E84" s="71" t="s">
        <v>218</v>
      </c>
      <c r="F84" s="16"/>
      <c r="G84" s="43">
        <f t="shared" si="5"/>
        <v>134806.45000000001</v>
      </c>
      <c r="H84" s="43">
        <f t="shared" si="5"/>
        <v>0</v>
      </c>
      <c r="I84" s="64">
        <f t="shared" si="4"/>
        <v>0</v>
      </c>
    </row>
    <row r="85" spans="1:9" ht="53.25" customHeight="1" x14ac:dyDescent="0.25">
      <c r="A85" s="104" t="s">
        <v>130</v>
      </c>
      <c r="B85" s="105"/>
      <c r="C85" s="14"/>
      <c r="D85" s="14"/>
      <c r="E85" s="75" t="s">
        <v>219</v>
      </c>
      <c r="F85" s="17"/>
      <c r="G85" s="40">
        <f t="shared" si="5"/>
        <v>134806.45000000001</v>
      </c>
      <c r="H85" s="40">
        <f t="shared" si="5"/>
        <v>0</v>
      </c>
      <c r="I85" s="64">
        <f t="shared" si="4"/>
        <v>0</v>
      </c>
    </row>
    <row r="86" spans="1:9" ht="41.25" customHeight="1" x14ac:dyDescent="0.25">
      <c r="A86" s="104" t="s">
        <v>114</v>
      </c>
      <c r="B86" s="105"/>
      <c r="C86" s="14"/>
      <c r="D86" s="14"/>
      <c r="E86" s="71"/>
      <c r="F86" s="17" t="s">
        <v>80</v>
      </c>
      <c r="G86" s="40">
        <v>134806.45000000001</v>
      </c>
      <c r="H86" s="40">
        <v>0</v>
      </c>
      <c r="I86" s="64">
        <f t="shared" si="4"/>
        <v>0</v>
      </c>
    </row>
    <row r="87" spans="1:9" x14ac:dyDescent="0.25">
      <c r="A87" s="108" t="s">
        <v>50</v>
      </c>
      <c r="B87" s="109"/>
      <c r="C87" s="15"/>
      <c r="D87" s="15" t="s">
        <v>75</v>
      </c>
      <c r="E87" s="71"/>
      <c r="F87" s="16"/>
      <c r="G87" s="43">
        <f t="shared" ref="G87:H89" si="6">G88</f>
        <v>500000</v>
      </c>
      <c r="H87" s="43">
        <f t="shared" si="6"/>
        <v>160455.15</v>
      </c>
      <c r="I87" s="64">
        <f t="shared" si="4"/>
        <v>32.091029999999996</v>
      </c>
    </row>
    <row r="88" spans="1:9" ht="78" customHeight="1" x14ac:dyDescent="0.25">
      <c r="A88" s="104" t="s">
        <v>133</v>
      </c>
      <c r="B88" s="107"/>
      <c r="C88" s="14"/>
      <c r="D88" s="14"/>
      <c r="E88" s="74" t="s">
        <v>218</v>
      </c>
      <c r="F88" s="17"/>
      <c r="G88" s="40">
        <f t="shared" si="6"/>
        <v>500000</v>
      </c>
      <c r="H88" s="40">
        <f t="shared" si="6"/>
        <v>160455.15</v>
      </c>
      <c r="I88" s="64">
        <f t="shared" si="4"/>
        <v>32.091029999999996</v>
      </c>
    </row>
    <row r="89" spans="1:9" ht="26.25" customHeight="1" x14ac:dyDescent="0.25">
      <c r="A89" s="102" t="s">
        <v>220</v>
      </c>
      <c r="B89" s="106"/>
      <c r="C89" s="14"/>
      <c r="D89" s="14"/>
      <c r="E89" s="72" t="s">
        <v>221</v>
      </c>
      <c r="F89" s="17"/>
      <c r="G89" s="40">
        <f t="shared" si="6"/>
        <v>500000</v>
      </c>
      <c r="H89" s="40">
        <f t="shared" si="6"/>
        <v>160455.15</v>
      </c>
      <c r="I89" s="64">
        <f t="shared" si="4"/>
        <v>32.091029999999996</v>
      </c>
    </row>
    <row r="90" spans="1:9" ht="42" customHeight="1" x14ac:dyDescent="0.25">
      <c r="A90" s="104" t="s">
        <v>114</v>
      </c>
      <c r="B90" s="105"/>
      <c r="C90" s="20"/>
      <c r="E90" s="74"/>
      <c r="F90" s="36">
        <v>244</v>
      </c>
      <c r="G90" s="41">
        <v>500000</v>
      </c>
      <c r="H90" s="41">
        <v>160455.15</v>
      </c>
      <c r="I90" s="64">
        <f t="shared" si="4"/>
        <v>32.091029999999996</v>
      </c>
    </row>
    <row r="91" spans="1:9" x14ac:dyDescent="0.25">
      <c r="A91" s="108" t="s">
        <v>51</v>
      </c>
      <c r="B91" s="109"/>
      <c r="C91" s="15"/>
      <c r="D91" s="15" t="s">
        <v>77</v>
      </c>
      <c r="E91" s="71"/>
      <c r="F91" s="16"/>
      <c r="G91" s="43">
        <f>G92</f>
        <v>3370746.45</v>
      </c>
      <c r="H91" s="43">
        <f>H92</f>
        <v>785652.56</v>
      </c>
      <c r="I91" s="64">
        <f t="shared" si="4"/>
        <v>23.30796966351474</v>
      </c>
    </row>
    <row r="92" spans="1:9" ht="55.5" customHeight="1" x14ac:dyDescent="0.25">
      <c r="A92" s="104" t="s">
        <v>134</v>
      </c>
      <c r="B92" s="105"/>
      <c r="C92" s="14"/>
      <c r="D92" s="14"/>
      <c r="E92" s="73" t="s">
        <v>222</v>
      </c>
      <c r="F92" s="17"/>
      <c r="G92" s="40">
        <f>G93+G95+G97</f>
        <v>3370746.45</v>
      </c>
      <c r="H92" s="40">
        <f>H93+H95+H97</f>
        <v>785652.56</v>
      </c>
      <c r="I92" s="64">
        <f t="shared" si="4"/>
        <v>23.30796966351474</v>
      </c>
    </row>
    <row r="93" spans="1:9" x14ac:dyDescent="0.25">
      <c r="A93" s="116" t="s">
        <v>223</v>
      </c>
      <c r="B93" s="117"/>
      <c r="C93" s="14"/>
      <c r="D93" s="14"/>
      <c r="E93" s="72" t="s">
        <v>224</v>
      </c>
      <c r="F93" s="17"/>
      <c r="G93" s="40">
        <f>G94</f>
        <v>1130746.45</v>
      </c>
      <c r="H93" s="40">
        <f>H94</f>
        <v>412136.73</v>
      </c>
      <c r="I93" s="64">
        <f t="shared" si="4"/>
        <v>36.448200213230827</v>
      </c>
    </row>
    <row r="94" spans="1:9" ht="39.75" customHeight="1" x14ac:dyDescent="0.25">
      <c r="A94" s="104" t="s">
        <v>114</v>
      </c>
      <c r="B94" s="105"/>
      <c r="C94" s="14"/>
      <c r="D94" s="14"/>
      <c r="E94" s="71"/>
      <c r="F94" s="17" t="s">
        <v>80</v>
      </c>
      <c r="G94" s="40">
        <v>1130746.45</v>
      </c>
      <c r="H94" s="40">
        <v>412136.73</v>
      </c>
      <c r="I94" s="64">
        <f t="shared" si="4"/>
        <v>36.448200213230827</v>
      </c>
    </row>
    <row r="95" spans="1:9" ht="26.25" customHeight="1" x14ac:dyDescent="0.25">
      <c r="A95" s="104" t="s">
        <v>225</v>
      </c>
      <c r="B95" s="105"/>
      <c r="C95" s="14"/>
      <c r="D95" s="14"/>
      <c r="E95" s="72" t="s">
        <v>226</v>
      </c>
      <c r="F95" s="17"/>
      <c r="G95" s="40">
        <f>G96</f>
        <v>1940000</v>
      </c>
      <c r="H95" s="40">
        <f>H96</f>
        <v>373515.83</v>
      </c>
      <c r="I95" s="64">
        <f t="shared" si="4"/>
        <v>19.253393298969073</v>
      </c>
    </row>
    <row r="96" spans="1:9" ht="41.25" customHeight="1" x14ac:dyDescent="0.25">
      <c r="A96" s="104" t="s">
        <v>114</v>
      </c>
      <c r="B96" s="105"/>
      <c r="C96" s="14"/>
      <c r="D96" s="14"/>
      <c r="E96" s="71"/>
      <c r="F96" s="17" t="s">
        <v>80</v>
      </c>
      <c r="G96" s="40">
        <v>1940000</v>
      </c>
      <c r="H96" s="40">
        <v>373515.83</v>
      </c>
      <c r="I96" s="64">
        <f t="shared" si="4"/>
        <v>19.253393298969073</v>
      </c>
    </row>
    <row r="97" spans="1:9" ht="27" customHeight="1" x14ac:dyDescent="0.25">
      <c r="A97" s="104" t="s">
        <v>227</v>
      </c>
      <c r="B97" s="105"/>
      <c r="C97" s="14"/>
      <c r="D97" s="14"/>
      <c r="E97" s="72" t="s">
        <v>228</v>
      </c>
      <c r="F97" s="17"/>
      <c r="G97" s="40">
        <f>G98</f>
        <v>300000</v>
      </c>
      <c r="H97" s="40">
        <f>H98</f>
        <v>0</v>
      </c>
      <c r="I97" s="64">
        <f t="shared" si="4"/>
        <v>0</v>
      </c>
    </row>
    <row r="98" spans="1:9" ht="41.25" customHeight="1" x14ac:dyDescent="0.25">
      <c r="A98" s="104" t="s">
        <v>114</v>
      </c>
      <c r="B98" s="105"/>
      <c r="C98" s="14"/>
      <c r="D98" s="14"/>
      <c r="E98" s="71"/>
      <c r="F98" s="17" t="s">
        <v>80</v>
      </c>
      <c r="G98" s="40">
        <v>300000</v>
      </c>
      <c r="H98" s="40">
        <v>0</v>
      </c>
      <c r="I98" s="64">
        <f t="shared" si="4"/>
        <v>0</v>
      </c>
    </row>
    <row r="99" spans="1:9" ht="29.25" customHeight="1" x14ac:dyDescent="0.25">
      <c r="A99" s="108" t="s">
        <v>52</v>
      </c>
      <c r="B99" s="109"/>
      <c r="C99" s="15"/>
      <c r="D99" s="15" t="s">
        <v>98</v>
      </c>
      <c r="E99" s="71"/>
      <c r="F99" s="16"/>
      <c r="G99" s="43">
        <f>G102+G105+G100</f>
        <v>1440047.55</v>
      </c>
      <c r="H99" s="43">
        <f>H102+H105+H100</f>
        <v>323039.54000000004</v>
      </c>
      <c r="I99" s="64">
        <f t="shared" si="4"/>
        <v>22.432560647042525</v>
      </c>
    </row>
    <row r="100" spans="1:9" ht="51.75" customHeight="1" x14ac:dyDescent="0.25">
      <c r="A100" s="104" t="s">
        <v>261</v>
      </c>
      <c r="B100" s="118"/>
      <c r="C100" s="15"/>
      <c r="D100" s="15"/>
      <c r="E100" s="71" t="s">
        <v>262</v>
      </c>
      <c r="F100" s="16"/>
      <c r="G100" s="40">
        <f>G101</f>
        <v>865193.55</v>
      </c>
      <c r="H100" s="40">
        <f>H101</f>
        <v>174953.65</v>
      </c>
      <c r="I100" s="64">
        <f t="shared" si="4"/>
        <v>20.221330822450074</v>
      </c>
    </row>
    <row r="101" spans="1:9" ht="45" customHeight="1" x14ac:dyDescent="0.25">
      <c r="A101" s="104" t="s">
        <v>114</v>
      </c>
      <c r="B101" s="105"/>
      <c r="C101" s="14"/>
      <c r="D101" s="14"/>
      <c r="E101" s="71"/>
      <c r="F101" s="17" t="s">
        <v>80</v>
      </c>
      <c r="G101" s="40">
        <v>865193.55</v>
      </c>
      <c r="H101" s="40">
        <v>174953.65</v>
      </c>
      <c r="I101" s="64">
        <f t="shared" si="4"/>
        <v>20.221330822450074</v>
      </c>
    </row>
    <row r="102" spans="1:9" ht="67.5" customHeight="1" x14ac:dyDescent="0.25">
      <c r="A102" s="104" t="s">
        <v>272</v>
      </c>
      <c r="B102" s="105"/>
      <c r="C102" s="14"/>
      <c r="D102" s="14"/>
      <c r="E102" s="72" t="s">
        <v>229</v>
      </c>
      <c r="F102" s="17"/>
      <c r="G102" s="40">
        <f>G103</f>
        <v>500000</v>
      </c>
      <c r="H102" s="40">
        <f>H103</f>
        <v>129372.39</v>
      </c>
      <c r="I102" s="64">
        <f t="shared" si="4"/>
        <v>25.874478</v>
      </c>
    </row>
    <row r="103" spans="1:9" ht="43.5" customHeight="1" x14ac:dyDescent="0.25">
      <c r="A103" s="102" t="s">
        <v>230</v>
      </c>
      <c r="B103" s="106"/>
      <c r="C103" s="14"/>
      <c r="D103" s="14"/>
      <c r="E103" s="72" t="s">
        <v>231</v>
      </c>
      <c r="F103" s="17"/>
      <c r="G103" s="40">
        <f>G104</f>
        <v>500000</v>
      </c>
      <c r="H103" s="40">
        <f>H104</f>
        <v>129372.39</v>
      </c>
      <c r="I103" s="64">
        <f t="shared" si="4"/>
        <v>25.874478</v>
      </c>
    </row>
    <row r="104" spans="1:9" ht="52.5" customHeight="1" x14ac:dyDescent="0.25">
      <c r="A104" s="104" t="s">
        <v>115</v>
      </c>
      <c r="B104" s="105"/>
      <c r="C104" s="14"/>
      <c r="D104" s="14"/>
      <c r="E104" s="71"/>
      <c r="F104" s="17" t="s">
        <v>96</v>
      </c>
      <c r="G104" s="40">
        <v>500000</v>
      </c>
      <c r="H104" s="40">
        <v>129372.39</v>
      </c>
      <c r="I104" s="64">
        <f t="shared" si="4"/>
        <v>25.874478</v>
      </c>
    </row>
    <row r="105" spans="1:9" ht="65.25" customHeight="1" x14ac:dyDescent="0.25">
      <c r="A105" s="104" t="s">
        <v>135</v>
      </c>
      <c r="B105" s="105"/>
      <c r="C105" s="14"/>
      <c r="D105" s="38"/>
      <c r="E105" s="72" t="s">
        <v>232</v>
      </c>
      <c r="F105" s="39"/>
      <c r="G105" s="40">
        <f>G106</f>
        <v>74854</v>
      </c>
      <c r="H105" s="40">
        <f>H106</f>
        <v>18713.5</v>
      </c>
      <c r="I105" s="37">
        <f t="shared" si="4"/>
        <v>25</v>
      </c>
    </row>
    <row r="106" spans="1:9" x14ac:dyDescent="0.25">
      <c r="A106" s="104" t="s">
        <v>85</v>
      </c>
      <c r="B106" s="105"/>
      <c r="C106" s="14"/>
      <c r="D106" s="14"/>
      <c r="E106" s="71"/>
      <c r="F106" s="17" t="s">
        <v>86</v>
      </c>
      <c r="G106" s="41">
        <v>74854</v>
      </c>
      <c r="H106" s="41">
        <v>18713.5</v>
      </c>
      <c r="I106" s="37">
        <f t="shared" si="4"/>
        <v>25</v>
      </c>
    </row>
    <row r="107" spans="1:9" x14ac:dyDescent="0.25">
      <c r="A107" s="108" t="s">
        <v>57</v>
      </c>
      <c r="B107" s="109"/>
      <c r="C107" s="15" t="s">
        <v>99</v>
      </c>
      <c r="D107" s="15"/>
      <c r="E107" s="71"/>
      <c r="F107" s="16"/>
      <c r="G107" s="43">
        <f>G108</f>
        <v>285500</v>
      </c>
      <c r="H107" s="43">
        <f>H108</f>
        <v>37250</v>
      </c>
      <c r="I107" s="64">
        <f t="shared" si="4"/>
        <v>13.047285464098074</v>
      </c>
    </row>
    <row r="108" spans="1:9" ht="30" customHeight="1" x14ac:dyDescent="0.25">
      <c r="A108" s="108" t="s">
        <v>58</v>
      </c>
      <c r="B108" s="109"/>
      <c r="C108" s="15"/>
      <c r="D108" s="15" t="s">
        <v>99</v>
      </c>
      <c r="E108" s="71"/>
      <c r="F108" s="16"/>
      <c r="G108" s="43">
        <f>G109+G112</f>
        <v>285500</v>
      </c>
      <c r="H108" s="43">
        <f>H109+H112</f>
        <v>37250</v>
      </c>
      <c r="I108" s="64">
        <f t="shared" si="4"/>
        <v>13.047285464098074</v>
      </c>
    </row>
    <row r="109" spans="1:9" ht="54.75" customHeight="1" x14ac:dyDescent="0.25">
      <c r="A109" s="104" t="s">
        <v>136</v>
      </c>
      <c r="B109" s="105"/>
      <c r="C109" s="14"/>
      <c r="D109" s="14"/>
      <c r="E109" s="73" t="s">
        <v>233</v>
      </c>
      <c r="F109" s="17"/>
      <c r="G109" s="40">
        <f>G110</f>
        <v>13500</v>
      </c>
      <c r="H109" s="40">
        <f>H110</f>
        <v>3000</v>
      </c>
      <c r="I109" s="64">
        <f t="shared" si="4"/>
        <v>22.222222222222221</v>
      </c>
    </row>
    <row r="110" spans="1:9" ht="16.5" customHeight="1" x14ac:dyDescent="0.25">
      <c r="A110" s="102" t="s">
        <v>234</v>
      </c>
      <c r="B110" s="106"/>
      <c r="C110" s="14"/>
      <c r="D110" s="14"/>
      <c r="E110" s="76" t="s">
        <v>235</v>
      </c>
      <c r="F110" s="17"/>
      <c r="G110" s="40">
        <f>G111</f>
        <v>13500</v>
      </c>
      <c r="H110" s="40">
        <f>H111</f>
        <v>3000</v>
      </c>
      <c r="I110" s="64">
        <f t="shared" si="4"/>
        <v>22.222222222222221</v>
      </c>
    </row>
    <row r="111" spans="1:9" x14ac:dyDescent="0.25">
      <c r="A111" s="104" t="s">
        <v>100</v>
      </c>
      <c r="B111" s="105"/>
      <c r="C111" s="14"/>
      <c r="D111" s="14"/>
      <c r="E111" s="71"/>
      <c r="F111" s="17" t="s">
        <v>101</v>
      </c>
      <c r="G111" s="40">
        <v>13500</v>
      </c>
      <c r="H111" s="40">
        <v>3000</v>
      </c>
      <c r="I111" s="64">
        <f t="shared" si="4"/>
        <v>22.222222222222221</v>
      </c>
    </row>
    <row r="112" spans="1:9" ht="65.25" customHeight="1" x14ac:dyDescent="0.25">
      <c r="A112" s="104" t="s">
        <v>236</v>
      </c>
      <c r="B112" s="105"/>
      <c r="C112" s="14"/>
      <c r="D112" s="14"/>
      <c r="E112" s="74" t="s">
        <v>237</v>
      </c>
      <c r="F112" s="17"/>
      <c r="G112" s="40">
        <f>G115+G113</f>
        <v>272000</v>
      </c>
      <c r="H112" s="40">
        <f>H115+H113</f>
        <v>34250</v>
      </c>
      <c r="I112" s="64">
        <f t="shared" si="4"/>
        <v>12.591911764705882</v>
      </c>
    </row>
    <row r="113" spans="1:9" ht="40.5" customHeight="1" x14ac:dyDescent="0.25">
      <c r="A113" s="102" t="s">
        <v>238</v>
      </c>
      <c r="B113" s="106"/>
      <c r="C113" s="14"/>
      <c r="D113" s="14"/>
      <c r="E113" s="73" t="s">
        <v>239</v>
      </c>
      <c r="F113" s="17"/>
      <c r="G113" s="40">
        <f>G114</f>
        <v>80000</v>
      </c>
      <c r="H113" s="40">
        <f>H114</f>
        <v>0</v>
      </c>
      <c r="I113" s="64">
        <f t="shared" si="4"/>
        <v>0</v>
      </c>
    </row>
    <row r="114" spans="1:9" ht="38.25" customHeight="1" x14ac:dyDescent="0.25">
      <c r="A114" s="104" t="s">
        <v>114</v>
      </c>
      <c r="B114" s="105"/>
      <c r="C114" s="14"/>
      <c r="D114" s="14"/>
      <c r="E114" s="71"/>
      <c r="F114" s="17" t="s">
        <v>80</v>
      </c>
      <c r="G114" s="40">
        <v>80000</v>
      </c>
      <c r="H114" s="40">
        <v>0</v>
      </c>
      <c r="I114" s="64">
        <f t="shared" si="4"/>
        <v>0</v>
      </c>
    </row>
    <row r="115" spans="1:9" ht="66" customHeight="1" x14ac:dyDescent="0.25">
      <c r="A115" s="102" t="s">
        <v>263</v>
      </c>
      <c r="B115" s="106"/>
      <c r="C115" s="14"/>
      <c r="D115" s="14"/>
      <c r="E115" s="76" t="s">
        <v>240</v>
      </c>
      <c r="F115" s="17"/>
      <c r="G115" s="40">
        <f>G116</f>
        <v>192000</v>
      </c>
      <c r="H115" s="40">
        <f>H116</f>
        <v>34250</v>
      </c>
      <c r="I115" s="64">
        <f t="shared" si="4"/>
        <v>17.838541666666664</v>
      </c>
    </row>
    <row r="116" spans="1:9" x14ac:dyDescent="0.25">
      <c r="A116" s="104" t="s">
        <v>85</v>
      </c>
      <c r="B116" s="105"/>
      <c r="C116" s="14"/>
      <c r="D116" s="14"/>
      <c r="E116" s="71"/>
      <c r="F116" s="17" t="s">
        <v>86</v>
      </c>
      <c r="G116" s="40">
        <v>192000</v>
      </c>
      <c r="H116" s="40">
        <v>34250</v>
      </c>
      <c r="I116" s="64">
        <f t="shared" si="4"/>
        <v>17.838541666666664</v>
      </c>
    </row>
    <row r="117" spans="1:9" ht="28.5" customHeight="1" x14ac:dyDescent="0.25">
      <c r="A117" s="108" t="s">
        <v>102</v>
      </c>
      <c r="B117" s="109"/>
      <c r="C117" s="15" t="s">
        <v>103</v>
      </c>
      <c r="D117" s="15"/>
      <c r="E117" s="71"/>
      <c r="F117" s="16"/>
      <c r="G117" s="43">
        <f>G118</f>
        <v>660000</v>
      </c>
      <c r="H117" s="43">
        <f>H118</f>
        <v>147415</v>
      </c>
      <c r="I117" s="64">
        <f t="shared" si="4"/>
        <v>22.335606060606061</v>
      </c>
    </row>
    <row r="118" spans="1:9" x14ac:dyDescent="0.25">
      <c r="A118" s="108" t="s">
        <v>104</v>
      </c>
      <c r="B118" s="109"/>
      <c r="C118" s="15"/>
      <c r="D118" s="15" t="s">
        <v>73</v>
      </c>
      <c r="E118" s="71"/>
      <c r="F118" s="16"/>
      <c r="G118" s="43">
        <f>G120+G122+G124</f>
        <v>660000</v>
      </c>
      <c r="H118" s="43">
        <f>H120+H122+H124</f>
        <v>147415</v>
      </c>
      <c r="I118" s="64">
        <f t="shared" si="4"/>
        <v>22.335606060606061</v>
      </c>
    </row>
    <row r="119" spans="1:9" ht="69.75" customHeight="1" x14ac:dyDescent="0.25">
      <c r="A119" s="104" t="s">
        <v>137</v>
      </c>
      <c r="B119" s="105"/>
      <c r="C119" s="14"/>
      <c r="D119" s="14"/>
      <c r="E119" s="73" t="s">
        <v>242</v>
      </c>
      <c r="F119" s="17"/>
      <c r="G119" s="40">
        <f>G120+G122+G124</f>
        <v>660000</v>
      </c>
      <c r="H119" s="40">
        <f>H120+H122+H124</f>
        <v>147415</v>
      </c>
      <c r="I119" s="64">
        <f t="shared" si="4"/>
        <v>22.335606060606061</v>
      </c>
    </row>
    <row r="120" spans="1:9" x14ac:dyDescent="0.25">
      <c r="A120" s="102" t="s">
        <v>243</v>
      </c>
      <c r="B120" s="106"/>
      <c r="C120" s="14"/>
      <c r="D120" s="14"/>
      <c r="E120" s="77" t="s">
        <v>244</v>
      </c>
      <c r="F120" s="17"/>
      <c r="G120" s="40">
        <f>G121</f>
        <v>100000</v>
      </c>
      <c r="H120" s="40">
        <f>H121</f>
        <v>0</v>
      </c>
      <c r="I120" s="64">
        <f t="shared" si="4"/>
        <v>0</v>
      </c>
    </row>
    <row r="121" spans="1:9" ht="40.5" customHeight="1" x14ac:dyDescent="0.25">
      <c r="A121" s="104" t="s">
        <v>114</v>
      </c>
      <c r="B121" s="105"/>
      <c r="C121" s="14"/>
      <c r="D121" s="14"/>
      <c r="E121" s="73"/>
      <c r="F121" s="17" t="s">
        <v>80</v>
      </c>
      <c r="G121" s="40">
        <v>100000</v>
      </c>
      <c r="H121" s="40">
        <v>0</v>
      </c>
      <c r="I121" s="64">
        <f t="shared" si="4"/>
        <v>0</v>
      </c>
    </row>
    <row r="122" spans="1:9" ht="29.25" customHeight="1" x14ac:dyDescent="0.25">
      <c r="A122" s="102" t="s">
        <v>245</v>
      </c>
      <c r="B122" s="106"/>
      <c r="C122" s="14"/>
      <c r="D122" s="14"/>
      <c r="E122" s="72" t="s">
        <v>246</v>
      </c>
      <c r="F122" s="17"/>
      <c r="G122" s="40">
        <f>G123</f>
        <v>410000</v>
      </c>
      <c r="H122" s="40">
        <f>H123</f>
        <v>72415</v>
      </c>
      <c r="I122" s="64">
        <f t="shared" si="4"/>
        <v>17.662195121951218</v>
      </c>
    </row>
    <row r="123" spans="1:9" ht="39.75" customHeight="1" x14ac:dyDescent="0.25">
      <c r="A123" s="104" t="s">
        <v>114</v>
      </c>
      <c r="B123" s="105"/>
      <c r="C123" s="14"/>
      <c r="D123" s="14"/>
      <c r="E123" s="71"/>
      <c r="F123" s="17" t="s">
        <v>80</v>
      </c>
      <c r="G123" s="40">
        <v>410000</v>
      </c>
      <c r="H123" s="40">
        <v>72415</v>
      </c>
      <c r="I123" s="64">
        <f t="shared" si="4"/>
        <v>17.662195121951218</v>
      </c>
    </row>
    <row r="124" spans="1:9" ht="52.5" customHeight="1" x14ac:dyDescent="0.25">
      <c r="A124" s="104" t="s">
        <v>247</v>
      </c>
      <c r="B124" s="105"/>
      <c r="C124" s="14"/>
      <c r="D124" s="14"/>
      <c r="E124" s="72" t="s">
        <v>248</v>
      </c>
      <c r="F124" s="17"/>
      <c r="G124" s="40">
        <f>G125</f>
        <v>150000</v>
      </c>
      <c r="H124" s="40">
        <f>H125</f>
        <v>75000</v>
      </c>
      <c r="I124" s="37">
        <f t="shared" si="4"/>
        <v>50</v>
      </c>
    </row>
    <row r="125" spans="1:9" x14ac:dyDescent="0.25">
      <c r="A125" s="104" t="s">
        <v>85</v>
      </c>
      <c r="B125" s="105"/>
      <c r="C125" s="14"/>
      <c r="D125" s="14"/>
      <c r="E125" s="71"/>
      <c r="F125" s="17" t="s">
        <v>86</v>
      </c>
      <c r="G125" s="40">
        <v>150000</v>
      </c>
      <c r="H125" s="40">
        <v>75000</v>
      </c>
      <c r="I125" s="37">
        <f t="shared" si="4"/>
        <v>50</v>
      </c>
    </row>
    <row r="126" spans="1:9" x14ac:dyDescent="0.25">
      <c r="A126" s="108" t="s">
        <v>64</v>
      </c>
      <c r="B126" s="109"/>
      <c r="C126" s="15" t="s">
        <v>105</v>
      </c>
      <c r="D126" s="15"/>
      <c r="E126" s="71"/>
      <c r="F126" s="16"/>
      <c r="G126" s="43">
        <f t="shared" ref="G126:H126" si="7">G127</f>
        <v>495000</v>
      </c>
      <c r="H126" s="43">
        <f t="shared" si="7"/>
        <v>15000</v>
      </c>
      <c r="I126" s="64">
        <f t="shared" si="4"/>
        <v>3.0303030303030303</v>
      </c>
    </row>
    <row r="127" spans="1:9" ht="16.5" customHeight="1" x14ac:dyDescent="0.25">
      <c r="A127" s="108" t="s">
        <v>65</v>
      </c>
      <c r="B127" s="109"/>
      <c r="C127" s="15"/>
      <c r="D127" s="15" t="s">
        <v>77</v>
      </c>
      <c r="E127" s="71"/>
      <c r="F127" s="16"/>
      <c r="G127" s="43">
        <f>G128+G133</f>
        <v>495000</v>
      </c>
      <c r="H127" s="43">
        <f>H128+H133</f>
        <v>15000</v>
      </c>
      <c r="I127" s="64">
        <f t="shared" si="4"/>
        <v>3.0303030303030303</v>
      </c>
    </row>
    <row r="128" spans="1:9" ht="108" customHeight="1" x14ac:dyDescent="0.25">
      <c r="A128" s="104" t="s">
        <v>249</v>
      </c>
      <c r="B128" s="105"/>
      <c r="C128" s="14"/>
      <c r="D128" s="14"/>
      <c r="E128" s="73" t="s">
        <v>241</v>
      </c>
      <c r="F128" s="17"/>
      <c r="G128" s="40">
        <f>G131+G129</f>
        <v>480000</v>
      </c>
      <c r="H128" s="40">
        <f>H131+H129</f>
        <v>0</v>
      </c>
      <c r="I128" s="64">
        <f t="shared" si="4"/>
        <v>0</v>
      </c>
    </row>
    <row r="129" spans="1:9" ht="67.5" customHeight="1" x14ac:dyDescent="0.25">
      <c r="A129" s="104" t="s">
        <v>264</v>
      </c>
      <c r="B129" s="107"/>
      <c r="C129" s="14"/>
      <c r="D129" s="14"/>
      <c r="E129" s="74" t="s">
        <v>266</v>
      </c>
      <c r="F129" s="17"/>
      <c r="G129" s="40">
        <f>G130</f>
        <v>240000</v>
      </c>
      <c r="H129" s="40">
        <f>H130</f>
        <v>0</v>
      </c>
      <c r="I129" s="64">
        <f t="shared" si="4"/>
        <v>0</v>
      </c>
    </row>
    <row r="130" spans="1:9" x14ac:dyDescent="0.25">
      <c r="A130" s="104" t="s">
        <v>85</v>
      </c>
      <c r="B130" s="105"/>
      <c r="C130" s="14"/>
      <c r="D130" s="14"/>
      <c r="E130" s="71"/>
      <c r="F130" s="17" t="s">
        <v>86</v>
      </c>
      <c r="G130" s="40">
        <v>240000</v>
      </c>
      <c r="H130" s="40">
        <v>0</v>
      </c>
      <c r="I130" s="64">
        <f t="shared" si="4"/>
        <v>0</v>
      </c>
    </row>
    <row r="131" spans="1:9" ht="53.25" customHeight="1" x14ac:dyDescent="0.25">
      <c r="A131" s="102" t="s">
        <v>265</v>
      </c>
      <c r="B131" s="106"/>
      <c r="C131" s="14"/>
      <c r="D131" s="14"/>
      <c r="E131" s="76" t="s">
        <v>267</v>
      </c>
      <c r="F131" s="17"/>
      <c r="G131" s="40">
        <f>G132</f>
        <v>240000</v>
      </c>
      <c r="H131" s="40">
        <f>H132</f>
        <v>0</v>
      </c>
      <c r="I131" s="64">
        <f t="shared" si="4"/>
        <v>0</v>
      </c>
    </row>
    <row r="132" spans="1:9" x14ac:dyDescent="0.25">
      <c r="A132" s="104" t="s">
        <v>85</v>
      </c>
      <c r="B132" s="105"/>
      <c r="C132" s="14"/>
      <c r="D132" s="14"/>
      <c r="E132" s="71"/>
      <c r="F132" s="17" t="s">
        <v>86</v>
      </c>
      <c r="G132" s="40">
        <v>240000</v>
      </c>
      <c r="H132" s="40">
        <v>0</v>
      </c>
      <c r="I132" s="64">
        <f t="shared" si="4"/>
        <v>0</v>
      </c>
    </row>
    <row r="133" spans="1:9" ht="54" customHeight="1" x14ac:dyDescent="0.25">
      <c r="A133" s="104" t="s">
        <v>250</v>
      </c>
      <c r="B133" s="105"/>
      <c r="C133" s="14"/>
      <c r="D133" s="14"/>
      <c r="E133" s="71" t="s">
        <v>251</v>
      </c>
      <c r="F133" s="17"/>
      <c r="G133" s="40">
        <f>G134</f>
        <v>15000</v>
      </c>
      <c r="H133" s="40">
        <f>H134</f>
        <v>15000</v>
      </c>
      <c r="I133" s="64">
        <f t="shared" si="4"/>
        <v>100</v>
      </c>
    </row>
    <row r="134" spans="1:9" ht="39.75" customHeight="1" x14ac:dyDescent="0.25">
      <c r="A134" s="104" t="s">
        <v>252</v>
      </c>
      <c r="B134" s="107"/>
      <c r="C134" s="14"/>
      <c r="D134" s="14"/>
      <c r="E134" s="71" t="s">
        <v>253</v>
      </c>
      <c r="F134" s="17"/>
      <c r="G134" s="40">
        <f>G135</f>
        <v>15000</v>
      </c>
      <c r="H134" s="40">
        <f>H135</f>
        <v>15000</v>
      </c>
      <c r="I134" s="64">
        <f t="shared" si="4"/>
        <v>100</v>
      </c>
    </row>
    <row r="135" spans="1:9" x14ac:dyDescent="0.25">
      <c r="A135" s="104" t="s">
        <v>159</v>
      </c>
      <c r="B135" s="107"/>
      <c r="C135" s="14"/>
      <c r="D135" s="14"/>
      <c r="E135" s="71"/>
      <c r="F135" s="17" t="s">
        <v>160</v>
      </c>
      <c r="G135" s="40">
        <v>15000</v>
      </c>
      <c r="H135" s="40">
        <v>15000</v>
      </c>
      <c r="I135" s="64">
        <f t="shared" si="4"/>
        <v>100</v>
      </c>
    </row>
    <row r="136" spans="1:9" x14ac:dyDescent="0.25">
      <c r="A136" s="108" t="s">
        <v>66</v>
      </c>
      <c r="B136" s="109"/>
      <c r="C136" s="15" t="s">
        <v>89</v>
      </c>
      <c r="D136" s="15"/>
      <c r="E136" s="71"/>
      <c r="F136" s="16"/>
      <c r="G136" s="43">
        <f>G137</f>
        <v>820000</v>
      </c>
      <c r="H136" s="43">
        <f>H137</f>
        <v>113316.24</v>
      </c>
      <c r="I136" s="64">
        <f t="shared" si="4"/>
        <v>13.819053658536587</v>
      </c>
    </row>
    <row r="137" spans="1:9" ht="79.5" customHeight="1" x14ac:dyDescent="0.25">
      <c r="A137" s="104" t="s">
        <v>143</v>
      </c>
      <c r="B137" s="105"/>
      <c r="C137" s="15"/>
      <c r="D137" s="15"/>
      <c r="E137" s="71"/>
      <c r="F137" s="16"/>
      <c r="G137" s="43">
        <f>G138+G141</f>
        <v>820000</v>
      </c>
      <c r="H137" s="43">
        <f>H138+H141</f>
        <v>113316.24</v>
      </c>
      <c r="I137" s="64">
        <f t="shared" si="4"/>
        <v>13.819053658536587</v>
      </c>
    </row>
    <row r="138" spans="1:9" x14ac:dyDescent="0.25">
      <c r="A138" s="108" t="s">
        <v>149</v>
      </c>
      <c r="B138" s="119"/>
      <c r="C138" s="15"/>
      <c r="D138" s="15" t="s">
        <v>73</v>
      </c>
      <c r="E138" s="71"/>
      <c r="F138" s="16"/>
      <c r="G138" s="43">
        <f>G139</f>
        <v>420000</v>
      </c>
      <c r="H138" s="43">
        <f>H139</f>
        <v>113316.24</v>
      </c>
      <c r="I138" s="64">
        <f t="shared" si="4"/>
        <v>26.980057142857145</v>
      </c>
    </row>
    <row r="139" spans="1:9" ht="16.5" customHeight="1" x14ac:dyDescent="0.25">
      <c r="A139" s="102" t="s">
        <v>254</v>
      </c>
      <c r="B139" s="106"/>
      <c r="C139" s="15"/>
      <c r="D139" s="15"/>
      <c r="E139" s="72" t="s">
        <v>255</v>
      </c>
      <c r="F139" s="16"/>
      <c r="G139" s="40">
        <f>G140</f>
        <v>420000</v>
      </c>
      <c r="H139" s="40">
        <f>H140</f>
        <v>113316.24</v>
      </c>
      <c r="I139" s="64">
        <f t="shared" si="4"/>
        <v>26.980057142857145</v>
      </c>
    </row>
    <row r="140" spans="1:9" ht="40.5" customHeight="1" x14ac:dyDescent="0.25">
      <c r="A140" s="104" t="s">
        <v>114</v>
      </c>
      <c r="B140" s="105"/>
      <c r="C140" s="14"/>
      <c r="D140" s="14"/>
      <c r="E140" s="71"/>
      <c r="F140" s="17" t="s">
        <v>80</v>
      </c>
      <c r="G140" s="40">
        <v>420000</v>
      </c>
      <c r="H140" s="40">
        <v>113316.24</v>
      </c>
      <c r="I140" s="64">
        <f t="shared" si="4"/>
        <v>26.980057142857145</v>
      </c>
    </row>
    <row r="141" spans="1:9" x14ac:dyDescent="0.25">
      <c r="A141" s="108" t="s">
        <v>256</v>
      </c>
      <c r="B141" s="109"/>
      <c r="C141" s="15"/>
      <c r="D141" s="15" t="s">
        <v>75</v>
      </c>
      <c r="E141" s="71"/>
      <c r="F141" s="16"/>
      <c r="G141" s="43">
        <f>G142</f>
        <v>400000</v>
      </c>
      <c r="H141" s="43">
        <f>H142</f>
        <v>0</v>
      </c>
      <c r="I141" s="37">
        <f t="shared" si="4"/>
        <v>0</v>
      </c>
    </row>
    <row r="142" spans="1:9" ht="41.25" customHeight="1" x14ac:dyDescent="0.25">
      <c r="A142" s="104" t="s">
        <v>257</v>
      </c>
      <c r="B142" s="105"/>
      <c r="C142" s="14"/>
      <c r="D142" s="14"/>
      <c r="E142" s="72" t="s">
        <v>258</v>
      </c>
      <c r="F142" s="17"/>
      <c r="G142" s="40">
        <f t="shared" ref="G142:H142" si="8">G143</f>
        <v>400000</v>
      </c>
      <c r="H142" s="40">
        <f t="shared" si="8"/>
        <v>0</v>
      </c>
      <c r="I142" s="37">
        <f t="shared" si="4"/>
        <v>0</v>
      </c>
    </row>
    <row r="143" spans="1:9" ht="52.5" customHeight="1" x14ac:dyDescent="0.25">
      <c r="A143" s="104" t="s">
        <v>132</v>
      </c>
      <c r="B143" s="105"/>
      <c r="C143" s="14"/>
      <c r="D143" s="14"/>
      <c r="E143" s="71"/>
      <c r="F143" s="17" t="s">
        <v>131</v>
      </c>
      <c r="G143" s="40">
        <v>400000</v>
      </c>
      <c r="H143" s="40">
        <v>0</v>
      </c>
      <c r="I143" s="37">
        <f t="shared" ref="I143:I144" si="9">H143/G143*100</f>
        <v>0</v>
      </c>
    </row>
    <row r="144" spans="1:9" x14ac:dyDescent="0.25">
      <c r="A144" s="108" t="s">
        <v>106</v>
      </c>
      <c r="B144" s="109"/>
      <c r="C144" s="15"/>
      <c r="D144" s="15"/>
      <c r="E144" s="71"/>
      <c r="F144" s="16"/>
      <c r="G144" s="43">
        <f>G13+G52+G57+G65+G82+G107+G117+G126+G136</f>
        <v>30636420.449999999</v>
      </c>
      <c r="H144" s="43">
        <f>H13+H52+H57+H65+H82+H107+H117+H126+H136</f>
        <v>3787352.47</v>
      </c>
      <c r="I144" s="64">
        <f t="shared" si="9"/>
        <v>12.362255166791199</v>
      </c>
    </row>
  </sheetData>
  <mergeCells count="143">
    <mergeCell ref="A140:B140"/>
    <mergeCell ref="A141:B141"/>
    <mergeCell ref="A142:B142"/>
    <mergeCell ref="A143:B143"/>
    <mergeCell ref="A144:B144"/>
    <mergeCell ref="A77:B77"/>
    <mergeCell ref="A76:B76"/>
    <mergeCell ref="A101:B101"/>
    <mergeCell ref="A100:B100"/>
    <mergeCell ref="A130:B130"/>
    <mergeCell ref="A129:B129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94:B94"/>
    <mergeCell ref="A95:B95"/>
    <mergeCell ref="A96:B96"/>
    <mergeCell ref="A89:B89"/>
    <mergeCell ref="A21:B21"/>
    <mergeCell ref="A25:B25"/>
    <mergeCell ref="A122:B122"/>
    <mergeCell ref="A123:B123"/>
    <mergeCell ref="A124:B124"/>
    <mergeCell ref="A125:B125"/>
    <mergeCell ref="A126:B126"/>
    <mergeCell ref="A127:B127"/>
    <mergeCell ref="A128:B128"/>
    <mergeCell ref="A86:B86"/>
    <mergeCell ref="A87:B87"/>
    <mergeCell ref="A75:B75"/>
    <mergeCell ref="A78:B78"/>
    <mergeCell ref="A81:B81"/>
    <mergeCell ref="A82:B82"/>
    <mergeCell ref="A115:B115"/>
    <mergeCell ref="A26:B26"/>
    <mergeCell ref="A99:B99"/>
    <mergeCell ref="A102:B102"/>
    <mergeCell ref="A103:B103"/>
    <mergeCell ref="A104:B104"/>
    <mergeCell ref="A88:B88"/>
    <mergeCell ref="A92:B92"/>
    <mergeCell ref="A93:B9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1:G1"/>
    <mergeCell ref="A2:G2"/>
    <mergeCell ref="A3:G3"/>
    <mergeCell ref="A4:G4"/>
    <mergeCell ref="A10:I10"/>
    <mergeCell ref="A5:I5"/>
    <mergeCell ref="A6:I6"/>
    <mergeCell ref="A7:I7"/>
    <mergeCell ref="A8:I8"/>
    <mergeCell ref="A9:G9"/>
    <mergeCell ref="A90:B90"/>
    <mergeCell ref="A91:B91"/>
    <mergeCell ref="A97:B97"/>
    <mergeCell ref="A98:B98"/>
    <mergeCell ref="A121:B121"/>
    <mergeCell ref="A113:B113"/>
    <mergeCell ref="A116:B116"/>
    <mergeCell ref="A117:B117"/>
    <mergeCell ref="A105:B105"/>
    <mergeCell ref="A106:B106"/>
    <mergeCell ref="A107:B107"/>
    <mergeCell ref="A108:B108"/>
    <mergeCell ref="A109:B109"/>
    <mergeCell ref="A112:B112"/>
    <mergeCell ref="A119:B119"/>
    <mergeCell ref="A110:B110"/>
    <mergeCell ref="A120:B120"/>
    <mergeCell ref="A111:B111"/>
    <mergeCell ref="A114:B114"/>
    <mergeCell ref="A118:B118"/>
    <mergeCell ref="A83:B83"/>
    <mergeCell ref="A79:B79"/>
    <mergeCell ref="A80:B80"/>
    <mergeCell ref="A84:B84"/>
    <mergeCell ref="A85:B85"/>
    <mergeCell ref="A73:B73"/>
    <mergeCell ref="A74:B74"/>
    <mergeCell ref="A69:B69"/>
    <mergeCell ref="A70:B70"/>
    <mergeCell ref="A71:B71"/>
    <mergeCell ref="A72:B72"/>
    <mergeCell ref="A61:B61"/>
    <mergeCell ref="A62:B62"/>
    <mergeCell ref="A67:B67"/>
    <mergeCell ref="A68:B68"/>
    <mergeCell ref="A65:B65"/>
    <mergeCell ref="A66:B66"/>
    <mergeCell ref="A63:B63"/>
    <mergeCell ref="A64:B64"/>
    <mergeCell ref="A58:B58"/>
    <mergeCell ref="A59:B59"/>
    <mergeCell ref="A60:B60"/>
    <mergeCell ref="A53:B53"/>
    <mergeCell ref="A54:B54"/>
    <mergeCell ref="A55:B55"/>
    <mergeCell ref="A56:B56"/>
    <mergeCell ref="A57:B57"/>
    <mergeCell ref="A47:B47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8:B48"/>
    <mergeCell ref="A22:B22"/>
    <mergeCell ref="A23:B23"/>
    <mergeCell ref="A24:B24"/>
    <mergeCell ref="A27:B27"/>
    <mergeCell ref="A28:B28"/>
    <mergeCell ref="A46:B46"/>
    <mergeCell ref="A29:B29"/>
    <mergeCell ref="A30:B30"/>
    <mergeCell ref="A31:B31"/>
    <mergeCell ref="A32:B32"/>
    <mergeCell ref="A33:B33"/>
    <mergeCell ref="A39:B39"/>
    <mergeCell ref="A40:B40"/>
    <mergeCell ref="A34:B34"/>
    <mergeCell ref="A35:B35"/>
    <mergeCell ref="A36:B36"/>
    <mergeCell ref="A37:B37"/>
    <mergeCell ref="A38:B38"/>
  </mergeCells>
  <pageMargins left="0.70866141732283472" right="0.11811023622047245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2016-04-18T07:18:34Z</dcterms:modified>
</cp:coreProperties>
</file>