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30" i="1" l="1"/>
  <c r="F29" i="1"/>
  <c r="H120" i="3" l="1"/>
  <c r="H117" i="3"/>
  <c r="G117" i="3"/>
  <c r="I121" i="3"/>
  <c r="G120" i="3"/>
  <c r="I120" i="3" s="1"/>
  <c r="H118" i="3"/>
  <c r="G118" i="3"/>
  <c r="H122" i="3"/>
  <c r="G122" i="3"/>
  <c r="I119" i="3"/>
  <c r="I113" i="3"/>
  <c r="H112" i="3"/>
  <c r="G112" i="3"/>
  <c r="I82" i="3"/>
  <c r="H81" i="3"/>
  <c r="I81" i="3" s="1"/>
  <c r="G81" i="3"/>
  <c r="H17" i="3"/>
  <c r="E31" i="1"/>
  <c r="E21" i="1"/>
  <c r="I122" i="3" l="1"/>
  <c r="I112" i="3"/>
  <c r="I111" i="3" l="1"/>
  <c r="H110" i="3"/>
  <c r="G110" i="3"/>
  <c r="H77" i="3"/>
  <c r="G77" i="3"/>
  <c r="I79" i="3"/>
  <c r="I71" i="3"/>
  <c r="H71" i="3"/>
  <c r="G71" i="3"/>
  <c r="I72" i="3"/>
  <c r="I69" i="3"/>
  <c r="H69" i="3"/>
  <c r="G69" i="3"/>
  <c r="I70" i="3"/>
  <c r="H65" i="3"/>
  <c r="G65" i="3"/>
  <c r="I66" i="3"/>
  <c r="F27" i="1"/>
  <c r="F26" i="1"/>
  <c r="F25" i="1"/>
  <c r="I110" i="3" l="1"/>
  <c r="I65" i="3"/>
  <c r="F19" i="1"/>
  <c r="H85" i="3" l="1"/>
  <c r="H33" i="3"/>
  <c r="H116" i="3"/>
  <c r="H114" i="3"/>
  <c r="H109" i="3" s="1"/>
  <c r="H106" i="3"/>
  <c r="H104" i="3"/>
  <c r="H100" i="3"/>
  <c r="H98" i="3"/>
  <c r="H96" i="3"/>
  <c r="H94" i="3"/>
  <c r="H90" i="3"/>
  <c r="H89" i="3" s="1"/>
  <c r="H87" i="3"/>
  <c r="H83" i="3"/>
  <c r="H74" i="3"/>
  <c r="H67" i="3"/>
  <c r="H64" i="3" s="1"/>
  <c r="I64" i="3" s="1"/>
  <c r="H61" i="3"/>
  <c r="H59" i="3"/>
  <c r="H56" i="3"/>
  <c r="H54" i="3"/>
  <c r="H51" i="3"/>
  <c r="H50" i="3" s="1"/>
  <c r="H47" i="3"/>
  <c r="H45" i="3"/>
  <c r="H41" i="3"/>
  <c r="H40" i="3" s="1"/>
  <c r="H39" i="3" s="1"/>
  <c r="G116" i="3"/>
  <c r="G114" i="3"/>
  <c r="G109" i="3" s="1"/>
  <c r="G104" i="3"/>
  <c r="G106" i="3"/>
  <c r="G67" i="3"/>
  <c r="G64" i="3" s="1"/>
  <c r="G94" i="3"/>
  <c r="G96" i="3"/>
  <c r="G98" i="3"/>
  <c r="G100" i="3"/>
  <c r="G90" i="3"/>
  <c r="G89" i="3" s="1"/>
  <c r="G83" i="3"/>
  <c r="G85" i="3"/>
  <c r="G87" i="3"/>
  <c r="G74" i="3"/>
  <c r="G51" i="3"/>
  <c r="G50" i="3" s="1"/>
  <c r="G54" i="3"/>
  <c r="G56" i="3"/>
  <c r="G59" i="3"/>
  <c r="G61" i="3"/>
  <c r="G45" i="3"/>
  <c r="G47" i="3"/>
  <c r="G41" i="3"/>
  <c r="G40" i="3" s="1"/>
  <c r="G39" i="3" s="1"/>
  <c r="H37" i="3"/>
  <c r="H35" i="3"/>
  <c r="H24" i="3"/>
  <c r="H16" i="3"/>
  <c r="G37" i="3"/>
  <c r="G35" i="3"/>
  <c r="G33" i="3"/>
  <c r="G24" i="3"/>
  <c r="H80" i="3" l="1"/>
  <c r="G80" i="3"/>
  <c r="G103" i="3"/>
  <c r="G102" i="3" s="1"/>
  <c r="G108" i="3"/>
  <c r="H108" i="3"/>
  <c r="G58" i="3"/>
  <c r="H103" i="3"/>
  <c r="H102" i="3" s="1"/>
  <c r="H93" i="3"/>
  <c r="H92" i="3" s="1"/>
  <c r="H73" i="3"/>
  <c r="H63" i="3" s="1"/>
  <c r="H58" i="3"/>
  <c r="G44" i="3"/>
  <c r="G43" i="3" s="1"/>
  <c r="G32" i="3"/>
  <c r="G53" i="3"/>
  <c r="G73" i="3"/>
  <c r="G93" i="3"/>
  <c r="G92" i="3" s="1"/>
  <c r="H53" i="3"/>
  <c r="H49" i="3" s="1"/>
  <c r="H44" i="3"/>
  <c r="H43" i="3" s="1"/>
  <c r="H32" i="3"/>
  <c r="H9" i="3" s="1"/>
  <c r="G49" i="3"/>
  <c r="G63" i="3"/>
  <c r="G17" i="3"/>
  <c r="H124" i="3" l="1"/>
  <c r="E24" i="2"/>
  <c r="E20" i="2"/>
  <c r="E9" i="2"/>
  <c r="D24" i="2"/>
  <c r="D20" i="2"/>
  <c r="F36" i="2"/>
  <c r="F35" i="2"/>
  <c r="F34" i="2"/>
  <c r="F33" i="2"/>
  <c r="F32" i="2"/>
  <c r="F31" i="2"/>
  <c r="F30" i="2"/>
  <c r="F29" i="2"/>
  <c r="F28" i="2"/>
  <c r="F27" i="2"/>
  <c r="F26" i="2"/>
  <c r="F25" i="2"/>
  <c r="G16" i="3" l="1"/>
  <c r="G9" i="3" s="1"/>
  <c r="G124" i="3" s="1"/>
  <c r="I124" i="3" s="1"/>
  <c r="E37" i="2"/>
  <c r="D9" i="2"/>
  <c r="F22" i="2"/>
  <c r="F21" i="2"/>
  <c r="F20" i="2"/>
  <c r="F17" i="2"/>
  <c r="F16" i="2"/>
  <c r="F15" i="2"/>
  <c r="F14" i="2"/>
  <c r="F13" i="2"/>
  <c r="F12" i="2"/>
  <c r="F11" i="2"/>
  <c r="F10" i="2"/>
  <c r="F9" i="2" l="1"/>
  <c r="D37" i="2"/>
  <c r="F37" i="2" s="1"/>
  <c r="F24" i="2"/>
  <c r="F19" i="2"/>
  <c r="F24" i="1"/>
  <c r="F23" i="1"/>
  <c r="F22" i="1"/>
  <c r="F18" i="1"/>
  <c r="F17" i="1"/>
  <c r="F16" i="1"/>
  <c r="F15" i="1"/>
  <c r="F13" i="1"/>
  <c r="F12" i="1"/>
  <c r="F11" i="1"/>
  <c r="F10" i="1"/>
  <c r="F9" i="1"/>
  <c r="D21" i="1"/>
  <c r="D31" i="1" s="1"/>
  <c r="F21" i="1" l="1"/>
  <c r="F31" i="1"/>
  <c r="I123" i="3" l="1"/>
  <c r="I118" i="3" l="1"/>
  <c r="I117" i="3" l="1"/>
  <c r="I116" i="3" l="1"/>
  <c r="I115" i="3" l="1"/>
  <c r="I114" i="3" l="1"/>
  <c r="I109" i="3" l="1"/>
  <c r="I108" i="3" l="1"/>
  <c r="I107" i="3" l="1"/>
  <c r="I106" i="3" l="1"/>
  <c r="I105" i="3" l="1"/>
  <c r="I104" i="3" l="1"/>
  <c r="I103" i="3" l="1"/>
  <c r="I102" i="3" l="1"/>
  <c r="I101" i="3" l="1"/>
  <c r="I100" i="3" l="1"/>
  <c r="I99" i="3" l="1"/>
  <c r="I98" i="3" l="1"/>
  <c r="I97" i="3" l="1"/>
  <c r="I96" i="3" l="1"/>
  <c r="I95" i="3" l="1"/>
  <c r="I94" i="3" l="1"/>
  <c r="I93" i="3" l="1"/>
  <c r="I92" i="3" l="1"/>
  <c r="I91" i="3" l="1"/>
  <c r="I90" i="3" l="1"/>
  <c r="I89" i="3" l="1"/>
  <c r="I88" i="3" l="1"/>
  <c r="I87" i="3" l="1"/>
  <c r="I86" i="3" l="1"/>
  <c r="I85" i="3" l="1"/>
  <c r="I84" i="3" l="1"/>
  <c r="I83" i="3" l="1"/>
  <c r="I80" i="3" l="1"/>
  <c r="I78" i="3" l="1"/>
  <c r="I77" i="3" l="1"/>
  <c r="I76" i="3" l="1"/>
  <c r="I75" i="3" l="1"/>
  <c r="I74" i="3" l="1"/>
  <c r="I73" i="3" l="1"/>
  <c r="I68" i="3" l="1"/>
  <c r="I67" i="3" l="1"/>
  <c r="I63" i="3" l="1"/>
  <c r="I62" i="3" l="1"/>
  <c r="I61" i="3" l="1"/>
  <c r="I60" i="3" l="1"/>
  <c r="I59" i="3" l="1"/>
  <c r="I58" i="3" l="1"/>
  <c r="I57" i="3" l="1"/>
  <c r="I56" i="3" l="1"/>
  <c r="I55" i="3" l="1"/>
  <c r="I54" i="3" l="1"/>
  <c r="I53" i="3" l="1"/>
  <c r="I52" i="3" l="1"/>
  <c r="I51" i="3" l="1"/>
  <c r="I50" i="3" l="1"/>
  <c r="I49" i="3" l="1"/>
  <c r="I48" i="3" l="1"/>
  <c r="I47" i="3" l="1"/>
  <c r="I46" i="3" l="1"/>
  <c r="I45" i="3" l="1"/>
  <c r="I44" i="3" l="1"/>
  <c r="I43" i="3" l="1"/>
  <c r="I42" i="3" l="1"/>
  <c r="I41" i="3" l="1"/>
  <c r="I40" i="3" l="1"/>
  <c r="I39" i="3" l="1"/>
  <c r="I38" i="3" l="1"/>
  <c r="I37" i="3" l="1"/>
  <c r="I36" i="3" l="1"/>
  <c r="I35" i="3" l="1"/>
  <c r="I34" i="3" l="1"/>
  <c r="I33" i="3" l="1"/>
  <c r="I32" i="3" l="1"/>
  <c r="I31" i="3" l="1"/>
  <c r="I30" i="3" l="1"/>
  <c r="I29" i="3" l="1"/>
  <c r="I28" i="3" l="1"/>
  <c r="I27" i="3" l="1"/>
  <c r="I26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4" i="3" l="1"/>
  <c r="I13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<sst xmlns="http://schemas.openxmlformats.org/spreadsheetml/2006/main" count="368" uniqueCount="249">
  <si>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</si>
  <si>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</si>
  <si>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</si>
  <si>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</si>
  <si>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</si>
  <si>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</si>
  <si>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</si>
  <si>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</si>
  <si>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</si>
  <si>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</si>
  <si>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</si>
  <si>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</si>
  <si>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</si>
  <si>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</si>
  <si>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</si>
  <si>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</si>
  <si>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</si>
  <si>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</si>
  <si>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</si>
  <si>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</si>
  <si>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</si>
  <si>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</si>
  <si>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</si>
  <si>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</si>
  <si>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</si>
  <si>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</si>
  <si>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</si>
  <si>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</si>
  <si>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</si>
  <si>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</si>
  <si>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</si>
  <si>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</si>
  <si>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</si>
  <si>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</si>
  <si>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</si>
  <si>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</si>
  <si>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</si>
  <si>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</si>
  <si>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</si>
  <si>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</si>
  <si>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</si>
  <si>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</si>
  <si>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</si>
  <si>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</si>
  <si>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</si>
  <si>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</si>
  <si>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</si>
  <si>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</si>
  <si>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</si>
  <si>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</si>
  <si>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</si>
  <si>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</si>
  <si>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</si>
  <si>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</si>
  <si>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</si>
  <si>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</si>
  <si>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</si>
  <si>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</si>
  <si>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</si>
  <si>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</si>
  <si>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</si>
  <si>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</si>
  <si>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</si>
  <si>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</si>
  <si>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</si>
  <si>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</si>
  <si>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</si>
  <si>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</si>
  <si>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</si>
  <si>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</si>
  <si>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</si>
  <si>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</si>
  <si>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</si>
  <si>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</si>
  <si>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</si>
  <si>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</si>
  <si>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</si>
  <si>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</si>
  <si>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</si>
  <si>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</si>
  <si>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</si>
  <si>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</si>
  <si>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</si>
  <si>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</si>
  <si>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</si>
  <si>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</si>
  <si>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</si>
  <si>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</si>
  <si>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</si>
  <si>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</si>
  <si>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</si>
  <si>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</si>
  <si>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</si>
  <si>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</si>
  <si>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</si>
  <si>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</si>
  <si>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</si>
  <si>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</si>
  <si>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</si>
  <si>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</si>
  <si>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</si>
  <si>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</si>
  <si>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</si>
  <si>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</si>
  <si>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</si>
  <si>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</si>
  <si>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</si>
  <si>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</si>
  <si>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</si>
  <si>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</si>
  <si>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</si>
  <si>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</si>
  <si>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</si>
  <si>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</si>
  <si>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</si>
  <si>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</si>
  <si>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</si>
  <si>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</si>
  <si>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</si>
  <si>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</si>
  <si>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</si>
  <si>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</si>
  <si>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</si>
  <si>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</si>
  <si>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</si>
  <si>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</si>
  <si>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</si>
  <si>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</si>
  <si>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</si>
  <si>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</si>
  <si>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</si>
  <si>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</si>
  <si>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</si>
  <si>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</si>
  <si>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</si>
  <si>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</si>
  <si>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</si>
  <si>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</si>
  <si>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</si>
  <si>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</si>
  <si>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</si>
  <si>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</si>
  <si>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</si>
  <si>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</si>
  <si>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</si>
  <si>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</si>
  <si>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</si>
  <si>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</si>
  <si>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</si>
  <si>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</si>
  <si>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</si>
  <si>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</si>
  <si>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</si>
  <si>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</si>
  <si>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</si>
  <si>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</si>
  <si>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</si>
  <si>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</si>
  <si>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</si>
  <si>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</si>
  <si>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</si>
  <si>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</si>
  <si>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</si>
  <si>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</si>
  <si>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</si>
  <si>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</si>
  <si>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</si>
  <si>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</si>
  <si>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</si>
  <si>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</si>
  <si>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</si>
  <si>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</si>
  <si>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</si>
  <si>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</si>
  <si>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</si>
  <si>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</si>
  <si>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</si>
  <si>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</si>
  <si>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</si>
  <si>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</si>
  <si>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</si>
  <si>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</si>
  <si>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</si>
  <si>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</si>
  <si>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</si>
  <si>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</si>
  <si>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</si>
  <si>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</si>
  <si>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</si>
  <si>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</si>
  <si>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</si>
  <si>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</si>
  <si>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</si>
  <si>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</si>
  <si>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</si>
  <si>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</si>
  <si>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</si>
  <si>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</si>
  <si>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</si>
  <si>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</si>
  <si>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</si>
  <si>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</si>
  <si>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</si>
  <si>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</si>
  <si>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</si>
  <si>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</si>
  <si>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</si>
  <si>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</si>
  <si>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</si>
  <si>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</si>
  <si>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</si>
  <si>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Приложение № 3</t>
  </si>
  <si>
    <t>315 1 17 01050 10 0000 180</t>
  </si>
  <si>
    <t>Невыясненные поступления, зачисляемые в бюджеты поселений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</si>
  <si>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</si>
  <si>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</si>
  <si>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</si>
  <si>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</si>
  <si>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</si>
  <si>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</si>
  <si>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182 1 09 04053 10 2000 110</t>
  </si>
  <si>
    <t>Исполнение бюджета Судоверфского сельского поселения за 1 полугодие 2013 года по разделам, подразделам, целевым статьям расходов, видам расходов функциональной классификации расходов Российской Федерации</t>
  </si>
  <si>
    <t>Обеспечение мероприятий по переселению граждан из аварийного жилого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</si>
  <si>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0980104</t>
  </si>
  <si>
    <t>Обеспечение мероприятий по переселению граждан из аварийного жилого фонда  с учетом необходимости развития малоэтажного жилищного строительства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</si>
  <si>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</si>
  <si>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</si>
  <si>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</t>
  </si>
  <si>
    <t>7953500</t>
  </si>
  <si>
    <t>Иные выплаты населению</t>
  </si>
  <si>
    <t>360</t>
  </si>
  <si>
    <t>Исполнение бюджета Судоверфского сельского поселения по функциональной  классификации расходов бюджетов Российской Федерации за 9 месяцев 2013 года</t>
  </si>
  <si>
    <t>Исполнение бюджета Судоверфского сельского поселения по кодам классификации доходов бюджетов Российской Федерации за 9 месяцев 2013 года</t>
  </si>
  <si>
    <t>Земельный налог (по обязательствам, возникшим до 1 января 2006 года), мобилизуемый на территориях поселений</t>
  </si>
  <si>
    <t>315 2 02 02999 10 0000 151</t>
  </si>
  <si>
    <t>Прочие субсидии бю.джетам поселений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</si>
  <si>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</si>
  <si>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</si>
  <si>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Резервные фонды исполнительных органов государственной власти субъектов Российской Федерации</t>
  </si>
  <si>
    <t>0700400</t>
  </si>
  <si>
    <t>Реализация подпрограммы "Обеспечение жильум молодых семей" ФЦП "Жилище"</t>
  </si>
  <si>
    <t>1008821</t>
  </si>
  <si>
    <t>Реализация мероприятий ОЦП "Развитие материально-технической базы физической культуры и спорта Ярославской области" в части обустройства плоскостных спортивных сооружений в муниципальных образованиях области</t>
  </si>
  <si>
    <t>5224604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</si>
  <si>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</si>
  <si>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</si>
  <si>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 на 2013-2014 годы"</t>
  </si>
  <si>
    <t>7950700</t>
  </si>
  <si>
    <t>от 23.10.2013г. №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</si>
</sst>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5" workbookViewId="0">
      <selection activeCell="H11" sqref="H11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54" t="s">
        <v>0</v>
      </c>
      <c r="E1" s="55"/>
      <c r="F1" s="55"/>
      <c r="G1" s="5"/>
      <c r="H1" s="5"/>
      <c r="I1" s="5"/>
      <c r="J1" s="5"/>
    </row>
    <row r="2" spans="1:10" x14ac:dyDescent="0.25">
      <c r="D2" s="58" t="s">
        <v>1</v>
      </c>
      <c r="E2" s="58"/>
      <c r="F2" s="58"/>
      <c r="G2" s="1"/>
      <c r="H2" s="1"/>
      <c r="I2" s="1"/>
      <c r="J2" s="1"/>
    </row>
    <row r="3" spans="1:10" ht="13.5" customHeight="1" x14ac:dyDescent="0.25">
      <c r="D3" s="58" t="s">
        <v>2</v>
      </c>
      <c r="E3" s="58"/>
      <c r="F3" s="58"/>
      <c r="J3" s="2"/>
    </row>
    <row r="4" spans="1:10" x14ac:dyDescent="0.25">
      <c r="D4" s="58" t="s">
        <v>248</v>
      </c>
      <c r="E4" s="58"/>
      <c r="F4" s="58"/>
    </row>
    <row r="5" spans="1:10" x14ac:dyDescent="0.25">
      <c r="E5" s="3"/>
      <c r="F5" s="3"/>
    </row>
    <row r="6" spans="1:10" ht="31.5" customHeight="1" x14ac:dyDescent="0.25">
      <c r="A6" s="59" t="s">
        <v>232</v>
      </c>
      <c r="B6" s="59"/>
      <c r="C6" s="59"/>
      <c r="D6" s="59"/>
      <c r="E6" s="59"/>
      <c r="F6" s="59"/>
    </row>
    <row r="7" spans="1:10" x14ac:dyDescent="0.25">
      <c r="E7" s="3"/>
      <c r="F7" s="6" t="s">
        <v>3</v>
      </c>
    </row>
    <row r="8" spans="1:10" ht="69" customHeight="1" x14ac:dyDescent="0.25">
      <c r="A8" s="60" t="s">
        <v>4</v>
      </c>
      <c r="B8" s="61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62" t="s">
        <v>9</v>
      </c>
      <c r="B9" s="57"/>
      <c r="C9" s="12" t="s">
        <v>10</v>
      </c>
      <c r="D9" s="21">
        <v>3345</v>
      </c>
      <c r="E9" s="21">
        <v>2596.08</v>
      </c>
      <c r="F9" s="20">
        <f>E9/D9*100</f>
        <v>77.610762331838572</v>
      </c>
    </row>
    <row r="10" spans="1:10" x14ac:dyDescent="0.25">
      <c r="A10" s="56" t="s">
        <v>11</v>
      </c>
      <c r="B10" s="57"/>
      <c r="C10" s="11" t="s">
        <v>12</v>
      </c>
      <c r="D10" s="13">
        <v>21</v>
      </c>
      <c r="E10" s="13">
        <v>0.57099999999999995</v>
      </c>
      <c r="F10" s="20">
        <f t="shared" ref="F10:F31" si="0">E10/D10*100</f>
        <v>2.7190476190476187</v>
      </c>
    </row>
    <row r="11" spans="1:10" ht="16.5" customHeight="1" x14ac:dyDescent="0.25">
      <c r="A11" s="56" t="s">
        <v>13</v>
      </c>
      <c r="B11" s="57"/>
      <c r="C11" s="11" t="s">
        <v>14</v>
      </c>
      <c r="D11" s="13">
        <v>558</v>
      </c>
      <c r="E11" s="13">
        <v>241.91499999999999</v>
      </c>
      <c r="F11" s="20">
        <f t="shared" si="0"/>
        <v>43.353942652329749</v>
      </c>
    </row>
    <row r="12" spans="1:10" x14ac:dyDescent="0.25">
      <c r="A12" s="56" t="s">
        <v>15</v>
      </c>
      <c r="B12" s="57"/>
      <c r="C12" s="11" t="s">
        <v>16</v>
      </c>
      <c r="D12" s="13">
        <v>3580</v>
      </c>
      <c r="E12" s="13">
        <v>1842.4290000000001</v>
      </c>
      <c r="F12" s="20">
        <f t="shared" si="0"/>
        <v>51.464497206703918</v>
      </c>
    </row>
    <row r="13" spans="1:10" ht="93" customHeight="1" x14ac:dyDescent="0.25">
      <c r="A13" s="56" t="s">
        <v>17</v>
      </c>
      <c r="B13" s="57"/>
      <c r="C13" s="15" t="s">
        <v>18</v>
      </c>
      <c r="D13" s="13">
        <v>20</v>
      </c>
      <c r="E13" s="13">
        <v>15.65</v>
      </c>
      <c r="F13" s="20">
        <f t="shared" si="0"/>
        <v>78.25</v>
      </c>
    </row>
    <row r="14" spans="1:10" ht="42" customHeight="1" x14ac:dyDescent="0.25">
      <c r="A14" s="12" t="s">
        <v>220</v>
      </c>
      <c r="B14" s="48"/>
      <c r="C14" s="52" t="s">
        <v>233</v>
      </c>
      <c r="D14" s="13">
        <v>0</v>
      </c>
      <c r="E14" s="13">
        <v>1.4E-2</v>
      </c>
      <c r="F14" s="20">
        <v>0</v>
      </c>
    </row>
    <row r="15" spans="1:10" ht="67.5" customHeight="1" x14ac:dyDescent="0.25">
      <c r="A15" s="56" t="s">
        <v>19</v>
      </c>
      <c r="B15" s="57"/>
      <c r="C15" s="14" t="s">
        <v>20</v>
      </c>
      <c r="D15" s="13">
        <v>1050</v>
      </c>
      <c r="E15" s="13">
        <v>1088.3240000000001</v>
      </c>
      <c r="F15" s="20">
        <f t="shared" si="0"/>
        <v>103.64990476190476</v>
      </c>
    </row>
    <row r="16" spans="1:10" ht="81.75" customHeight="1" x14ac:dyDescent="0.25">
      <c r="A16" s="56" t="s">
        <v>21</v>
      </c>
      <c r="B16" s="57"/>
      <c r="C16" s="14" t="s">
        <v>22</v>
      </c>
      <c r="D16" s="13">
        <v>255</v>
      </c>
      <c r="E16" s="13">
        <v>193.23500000000001</v>
      </c>
      <c r="F16" s="20">
        <f t="shared" si="0"/>
        <v>75.778431372549022</v>
      </c>
    </row>
    <row r="17" spans="1:10" ht="80.25" customHeight="1" x14ac:dyDescent="0.25">
      <c r="A17" s="56" t="s">
        <v>23</v>
      </c>
      <c r="B17" s="57"/>
      <c r="C17" s="14" t="s">
        <v>24</v>
      </c>
      <c r="D17" s="13">
        <v>84</v>
      </c>
      <c r="E17" s="13">
        <v>83.83</v>
      </c>
      <c r="F17" s="20">
        <f t="shared" si="0"/>
        <v>99.797619047619051</v>
      </c>
    </row>
    <row r="18" spans="1:10" ht="105.75" customHeight="1" x14ac:dyDescent="0.25">
      <c r="A18" s="56" t="s">
        <v>25</v>
      </c>
      <c r="B18" s="57"/>
      <c r="C18" s="15" t="s">
        <v>26</v>
      </c>
      <c r="D18" s="13">
        <v>113</v>
      </c>
      <c r="E18" s="13">
        <v>93.704999999999998</v>
      </c>
      <c r="F18" s="20">
        <f t="shared" si="0"/>
        <v>82.924778761061944</v>
      </c>
    </row>
    <row r="19" spans="1:10" ht="54" customHeight="1" x14ac:dyDescent="0.25">
      <c r="A19" s="56" t="s">
        <v>27</v>
      </c>
      <c r="B19" s="63"/>
      <c r="C19" s="14" t="s">
        <v>28</v>
      </c>
      <c r="D19" s="16">
        <v>340</v>
      </c>
      <c r="E19" s="13">
        <v>145.47900000000001</v>
      </c>
      <c r="F19" s="20">
        <f t="shared" si="0"/>
        <v>42.787941176470589</v>
      </c>
    </row>
    <row r="20" spans="1:10" ht="28.5" customHeight="1" x14ac:dyDescent="0.25">
      <c r="A20" s="56" t="s">
        <v>212</v>
      </c>
      <c r="B20" s="63"/>
      <c r="C20" s="15" t="s">
        <v>213</v>
      </c>
      <c r="D20" s="16">
        <v>0</v>
      </c>
      <c r="E20" s="13">
        <v>0.6</v>
      </c>
      <c r="F20" s="20">
        <v>0</v>
      </c>
    </row>
    <row r="21" spans="1:10" ht="16.5" customHeight="1" x14ac:dyDescent="0.25">
      <c r="A21" s="56"/>
      <c r="B21" s="57"/>
      <c r="C21" s="17" t="s">
        <v>29</v>
      </c>
      <c r="D21" s="18">
        <f>SUM(D9:D20)</f>
        <v>9366</v>
      </c>
      <c r="E21" s="18">
        <f>SUM(E9:E20)</f>
        <v>6301.8320000000003</v>
      </c>
      <c r="F21" s="22">
        <f t="shared" si="0"/>
        <v>67.28413410207132</v>
      </c>
      <c r="J21" s="49"/>
    </row>
    <row r="22" spans="1:10" ht="38.25" x14ac:dyDescent="0.25">
      <c r="A22" s="56" t="s">
        <v>30</v>
      </c>
      <c r="B22" s="57"/>
      <c r="C22" s="15" t="s">
        <v>31</v>
      </c>
      <c r="D22" s="13">
        <v>6174</v>
      </c>
      <c r="E22" s="13">
        <v>4629.75</v>
      </c>
      <c r="F22" s="20">
        <f t="shared" si="0"/>
        <v>74.98785228377065</v>
      </c>
    </row>
    <row r="23" spans="1:10" ht="55.5" customHeight="1" x14ac:dyDescent="0.25">
      <c r="A23" s="56" t="s">
        <v>32</v>
      </c>
      <c r="B23" s="57"/>
      <c r="C23" s="15" t="s">
        <v>33</v>
      </c>
      <c r="D23" s="13">
        <v>187</v>
      </c>
      <c r="E23" s="13">
        <v>187</v>
      </c>
      <c r="F23" s="20">
        <f t="shared" si="0"/>
        <v>100</v>
      </c>
    </row>
    <row r="24" spans="1:10" ht="89.25" x14ac:dyDescent="0.25">
      <c r="A24" s="56" t="s">
        <v>35</v>
      </c>
      <c r="B24" s="57"/>
      <c r="C24" s="30" t="s">
        <v>34</v>
      </c>
      <c r="D24" s="13">
        <v>4015.75</v>
      </c>
      <c r="E24" s="13">
        <v>0</v>
      </c>
      <c r="F24" s="20">
        <f t="shared" si="0"/>
        <v>0</v>
      </c>
    </row>
    <row r="25" spans="1:10" ht="76.5" x14ac:dyDescent="0.25">
      <c r="A25" s="47" t="s">
        <v>214</v>
      </c>
      <c r="B25" s="48"/>
      <c r="C25" s="30" t="s">
        <v>215</v>
      </c>
      <c r="D25" s="13">
        <v>1493.115</v>
      </c>
      <c r="E25" s="13">
        <v>447.93400000000003</v>
      </c>
      <c r="F25" s="20">
        <f t="shared" si="0"/>
        <v>29.999966512961162</v>
      </c>
    </row>
    <row r="26" spans="1:10" ht="114.75" x14ac:dyDescent="0.25">
      <c r="A26" s="47" t="s">
        <v>216</v>
      </c>
      <c r="B26" s="48"/>
      <c r="C26" s="30" t="s">
        <v>217</v>
      </c>
      <c r="D26" s="13">
        <v>1774.5</v>
      </c>
      <c r="E26" s="13">
        <v>532.35</v>
      </c>
      <c r="F26" s="20">
        <f t="shared" si="0"/>
        <v>30</v>
      </c>
    </row>
    <row r="27" spans="1:10" ht="76.5" x14ac:dyDescent="0.25">
      <c r="A27" s="47" t="s">
        <v>218</v>
      </c>
      <c r="B27" s="48"/>
      <c r="C27" s="30" t="s">
        <v>219</v>
      </c>
      <c r="D27" s="13">
        <v>1597.05</v>
      </c>
      <c r="E27" s="13">
        <v>479.11500000000001</v>
      </c>
      <c r="F27" s="20">
        <f t="shared" si="0"/>
        <v>30</v>
      </c>
    </row>
    <row r="28" spans="1:10" x14ac:dyDescent="0.25">
      <c r="A28" s="50" t="s">
        <v>234</v>
      </c>
      <c r="B28" s="51"/>
      <c r="C28" s="30" t="s">
        <v>235</v>
      </c>
      <c r="D28" s="13">
        <v>1900</v>
      </c>
      <c r="E28" s="13">
        <v>1900</v>
      </c>
      <c r="F28" s="20"/>
    </row>
    <row r="29" spans="1:10" ht="63.75" x14ac:dyDescent="0.25">
      <c r="A29" s="12" t="s">
        <v>236</v>
      </c>
      <c r="B29" s="53"/>
      <c r="C29" s="52" t="s">
        <v>237</v>
      </c>
      <c r="D29" s="13">
        <v>98.99</v>
      </c>
      <c r="E29" s="13">
        <v>98.99</v>
      </c>
      <c r="F29" s="20">
        <f t="shared" si="0"/>
        <v>100</v>
      </c>
    </row>
    <row r="30" spans="1:10" ht="78.75" customHeight="1" x14ac:dyDescent="0.25">
      <c r="A30" s="56" t="s">
        <v>36</v>
      </c>
      <c r="B30" s="57"/>
      <c r="C30" s="14" t="s">
        <v>37</v>
      </c>
      <c r="D30" s="13">
        <v>385.35300000000001</v>
      </c>
      <c r="E30" s="13">
        <v>253.7</v>
      </c>
      <c r="F30" s="20">
        <f t="shared" si="0"/>
        <v>65.835740217411043</v>
      </c>
    </row>
    <row r="31" spans="1:10" x14ac:dyDescent="0.25">
      <c r="A31" s="56"/>
      <c r="B31" s="57"/>
      <c r="C31" s="19" t="s">
        <v>38</v>
      </c>
      <c r="D31" s="18">
        <f>SUM(D21:D30)</f>
        <v>26991.758000000002</v>
      </c>
      <c r="E31" s="18">
        <f>E21+E22+E23+E24+E25+E26+E27+E28+E29+E30</f>
        <v>14830.671</v>
      </c>
      <c r="F31" s="22">
        <f t="shared" si="0"/>
        <v>54.945183637168057</v>
      </c>
    </row>
    <row r="32" spans="1:10" ht="15.75" x14ac:dyDescent="0.25">
      <c r="A32" s="7"/>
      <c r="B32" s="7"/>
      <c r="C32" s="7"/>
      <c r="D32" s="7"/>
      <c r="E32" s="7"/>
      <c r="F32" s="7"/>
    </row>
  </sheetData>
  <mergeCells count="23">
    <mergeCell ref="A31:B31"/>
    <mergeCell ref="A17:B17"/>
    <mergeCell ref="A18:B18"/>
    <mergeCell ref="A20:B20"/>
    <mergeCell ref="A21:B21"/>
    <mergeCell ref="A22:B22"/>
    <mergeCell ref="A19:B19"/>
    <mergeCell ref="D1:F1"/>
    <mergeCell ref="A23:B23"/>
    <mergeCell ref="A24:B24"/>
    <mergeCell ref="A30:B30"/>
    <mergeCell ref="A11:B11"/>
    <mergeCell ref="A12:B12"/>
    <mergeCell ref="A13:B13"/>
    <mergeCell ref="A15:B15"/>
    <mergeCell ref="D2:F2"/>
    <mergeCell ref="D3:F3"/>
    <mergeCell ref="D4:F4"/>
    <mergeCell ref="A16:B16"/>
    <mergeCell ref="A6:F6"/>
    <mergeCell ref="A8:B8"/>
    <mergeCell ref="A9:B9"/>
    <mergeCell ref="A10:B10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J7" sqref="J7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54" t="s">
        <v>210</v>
      </c>
      <c r="E1" s="55"/>
      <c r="F1" s="55"/>
    </row>
    <row r="2" spans="1:6" x14ac:dyDescent="0.25">
      <c r="D2" s="58" t="s">
        <v>1</v>
      </c>
      <c r="E2" s="58"/>
      <c r="F2" s="58"/>
    </row>
    <row r="3" spans="1:6" x14ac:dyDescent="0.25">
      <c r="D3" s="58" t="s">
        <v>2</v>
      </c>
      <c r="E3" s="58"/>
      <c r="F3" s="58"/>
    </row>
    <row r="4" spans="1:6" x14ac:dyDescent="0.25">
      <c r="D4" s="58" t="s">
        <v>248</v>
      </c>
      <c r="E4" s="58"/>
      <c r="F4" s="58"/>
    </row>
    <row r="5" spans="1:6" x14ac:dyDescent="0.25">
      <c r="E5" s="3"/>
      <c r="F5" s="3"/>
    </row>
    <row r="6" spans="1:6" ht="31.5" customHeight="1" x14ac:dyDescent="0.25">
      <c r="A6" s="59" t="s">
        <v>231</v>
      </c>
      <c r="B6" s="59"/>
      <c r="C6" s="59"/>
      <c r="D6" s="59"/>
      <c r="E6" s="59"/>
      <c r="F6" s="59"/>
    </row>
    <row r="7" spans="1:6" x14ac:dyDescent="0.25">
      <c r="E7" s="3"/>
      <c r="F7" s="6" t="s">
        <v>3</v>
      </c>
    </row>
    <row r="8" spans="1:6" ht="47.25" x14ac:dyDescent="0.25">
      <c r="A8" s="66" t="s">
        <v>39</v>
      </c>
      <c r="B8" s="67"/>
      <c r="C8" s="27" t="s">
        <v>40</v>
      </c>
      <c r="D8" s="9" t="s">
        <v>6</v>
      </c>
      <c r="E8" s="10" t="s">
        <v>7</v>
      </c>
      <c r="F8" s="10" t="s">
        <v>8</v>
      </c>
    </row>
    <row r="9" spans="1:6" x14ac:dyDescent="0.25">
      <c r="A9" s="62" t="s">
        <v>41</v>
      </c>
      <c r="B9" s="63"/>
      <c r="C9" s="28" t="s">
        <v>42</v>
      </c>
      <c r="D9" s="26">
        <f>D10+D11+D12+D13+D14+D15</f>
        <v>5250.8739999999998</v>
      </c>
      <c r="E9" s="26">
        <f>E10+E11+E12+E13+E14+E15</f>
        <v>3276.0540000000001</v>
      </c>
      <c r="F9" s="22">
        <f>E9/D9*100</f>
        <v>62.390642015024554</v>
      </c>
    </row>
    <row r="10" spans="1:6" ht="27.75" customHeight="1" x14ac:dyDescent="0.25">
      <c r="A10" s="56" t="s">
        <v>43</v>
      </c>
      <c r="B10" s="63"/>
      <c r="C10" s="14" t="s">
        <v>44</v>
      </c>
      <c r="D10" s="13">
        <v>790.096</v>
      </c>
      <c r="E10" s="13">
        <v>592.69500000000005</v>
      </c>
      <c r="F10" s="20">
        <f t="shared" ref="F10:F24" si="0">E10/D10*100</f>
        <v>75.015567728478572</v>
      </c>
    </row>
    <row r="11" spans="1:6" ht="38.25" x14ac:dyDescent="0.25">
      <c r="A11" s="56" t="s">
        <v>45</v>
      </c>
      <c r="B11" s="63"/>
      <c r="C11" s="14" t="s">
        <v>46</v>
      </c>
      <c r="D11" s="13">
        <v>120</v>
      </c>
      <c r="E11" s="13">
        <v>78</v>
      </c>
      <c r="F11" s="20">
        <f t="shared" si="0"/>
        <v>65</v>
      </c>
    </row>
    <row r="12" spans="1:6" ht="51" x14ac:dyDescent="0.25">
      <c r="A12" s="56" t="s">
        <v>47</v>
      </c>
      <c r="B12" s="63"/>
      <c r="C12" s="30" t="s">
        <v>48</v>
      </c>
      <c r="D12" s="13">
        <v>3290.2779999999998</v>
      </c>
      <c r="E12" s="13">
        <v>1960.61</v>
      </c>
      <c r="F12" s="20">
        <f t="shared" si="0"/>
        <v>59.587974025295132</v>
      </c>
    </row>
    <row r="13" spans="1:6" ht="39" thickBot="1" x14ac:dyDescent="0.3">
      <c r="A13" s="56" t="s">
        <v>49</v>
      </c>
      <c r="B13" s="63"/>
      <c r="C13" s="31" t="s">
        <v>50</v>
      </c>
      <c r="D13" s="13">
        <v>103.5</v>
      </c>
      <c r="E13" s="13">
        <v>77.625</v>
      </c>
      <c r="F13" s="20">
        <f t="shared" si="0"/>
        <v>75</v>
      </c>
    </row>
    <row r="14" spans="1:6" ht="15.75" thickBot="1" x14ac:dyDescent="0.3">
      <c r="A14" s="56" t="s">
        <v>51</v>
      </c>
      <c r="B14" s="63"/>
      <c r="C14" s="32" t="s">
        <v>52</v>
      </c>
      <c r="D14" s="13">
        <v>78</v>
      </c>
      <c r="E14" s="13">
        <v>0</v>
      </c>
      <c r="F14" s="20">
        <f t="shared" si="0"/>
        <v>0</v>
      </c>
    </row>
    <row r="15" spans="1:6" ht="15.75" thickBot="1" x14ac:dyDescent="0.3">
      <c r="A15" s="56" t="s">
        <v>53</v>
      </c>
      <c r="B15" s="63"/>
      <c r="C15" s="32" t="s">
        <v>54</v>
      </c>
      <c r="D15" s="13">
        <v>869</v>
      </c>
      <c r="E15" s="13">
        <v>567.12400000000002</v>
      </c>
      <c r="F15" s="20">
        <f t="shared" si="0"/>
        <v>65.261680092059834</v>
      </c>
    </row>
    <row r="16" spans="1:6" ht="15.75" thickBot="1" x14ac:dyDescent="0.3">
      <c r="A16" s="56" t="s">
        <v>60</v>
      </c>
      <c r="B16" s="63"/>
      <c r="C16" s="33" t="s">
        <v>56</v>
      </c>
      <c r="D16" s="18">
        <v>187</v>
      </c>
      <c r="E16" s="18">
        <v>112.378</v>
      </c>
      <c r="F16" s="22">
        <f t="shared" si="0"/>
        <v>60.0951871657754</v>
      </c>
    </row>
    <row r="17" spans="1:6" ht="17.25" customHeight="1" thickBot="1" x14ac:dyDescent="0.3">
      <c r="A17" s="56" t="s">
        <v>55</v>
      </c>
      <c r="B17" s="63"/>
      <c r="C17" s="34" t="s">
        <v>57</v>
      </c>
      <c r="D17" s="13">
        <v>187</v>
      </c>
      <c r="E17" s="13">
        <v>112.378</v>
      </c>
      <c r="F17" s="20">
        <f t="shared" si="0"/>
        <v>60.0951871657754</v>
      </c>
    </row>
    <row r="18" spans="1:6" ht="25.5" x14ac:dyDescent="0.25">
      <c r="A18" s="56" t="s">
        <v>61</v>
      </c>
      <c r="B18" s="63"/>
      <c r="C18" s="35" t="s">
        <v>58</v>
      </c>
      <c r="D18" s="18">
        <v>631.38</v>
      </c>
      <c r="E18" s="18">
        <v>476.69</v>
      </c>
      <c r="F18" s="22">
        <v>0</v>
      </c>
    </row>
    <row r="19" spans="1:6" ht="38.25" x14ac:dyDescent="0.25">
      <c r="A19" s="56" t="s">
        <v>62</v>
      </c>
      <c r="B19" s="63"/>
      <c r="C19" s="29" t="s">
        <v>59</v>
      </c>
      <c r="D19" s="13">
        <v>631.38</v>
      </c>
      <c r="E19" s="13">
        <v>476.69</v>
      </c>
      <c r="F19" s="20">
        <f t="shared" si="0"/>
        <v>75.499699071874304</v>
      </c>
    </row>
    <row r="20" spans="1:6" ht="15.75" thickBot="1" x14ac:dyDescent="0.3">
      <c r="A20" s="56" t="s">
        <v>63</v>
      </c>
      <c r="B20" s="63"/>
      <c r="C20" s="36" t="s">
        <v>67</v>
      </c>
      <c r="D20" s="18">
        <f>D21+D22+D23</f>
        <v>5741.8829999999998</v>
      </c>
      <c r="E20" s="18">
        <f>E21+E22+E23</f>
        <v>1316.84</v>
      </c>
      <c r="F20" s="22">
        <f t="shared" si="0"/>
        <v>22.933939963597307</v>
      </c>
    </row>
    <row r="21" spans="1:6" ht="15.75" thickBot="1" x14ac:dyDescent="0.3">
      <c r="A21" s="56" t="s">
        <v>64</v>
      </c>
      <c r="B21" s="63"/>
      <c r="C21" s="37" t="s">
        <v>68</v>
      </c>
      <c r="D21" s="13">
        <v>20</v>
      </c>
      <c r="E21" s="13">
        <v>0</v>
      </c>
      <c r="F21" s="20">
        <f t="shared" si="0"/>
        <v>0</v>
      </c>
    </row>
    <row r="22" spans="1:6" ht="15.75" thickBot="1" x14ac:dyDescent="0.3">
      <c r="A22" s="56" t="s">
        <v>65</v>
      </c>
      <c r="B22" s="63"/>
      <c r="C22" s="37" t="s">
        <v>69</v>
      </c>
      <c r="D22" s="13">
        <v>5556.1030000000001</v>
      </c>
      <c r="E22" s="13">
        <v>1203.105</v>
      </c>
      <c r="F22" s="20">
        <f t="shared" si="0"/>
        <v>21.653756238860222</v>
      </c>
    </row>
    <row r="23" spans="1:6" x14ac:dyDescent="0.25">
      <c r="A23" s="24" t="s">
        <v>66</v>
      </c>
      <c r="B23" s="25"/>
      <c r="C23" s="38" t="s">
        <v>70</v>
      </c>
      <c r="D23" s="13">
        <v>165.78</v>
      </c>
      <c r="E23" s="13">
        <v>113.735</v>
      </c>
      <c r="F23" s="20"/>
    </row>
    <row r="24" spans="1:6" ht="15.75" thickBot="1" x14ac:dyDescent="0.3">
      <c r="A24" s="64" t="s">
        <v>71</v>
      </c>
      <c r="B24" s="65"/>
      <c r="C24" s="36" t="s">
        <v>76</v>
      </c>
      <c r="D24" s="18">
        <f>D25+D26+D27+D28</f>
        <v>13226.282999999998</v>
      </c>
      <c r="E24" s="18">
        <f>E25+E26+E27+E28</f>
        <v>5912.2609999999995</v>
      </c>
      <c r="F24" s="22">
        <f t="shared" si="0"/>
        <v>44.700850571547576</v>
      </c>
    </row>
    <row r="25" spans="1:6" ht="15.75" thickBot="1" x14ac:dyDescent="0.3">
      <c r="A25" s="56" t="s">
        <v>72</v>
      </c>
      <c r="B25" s="63"/>
      <c r="C25" s="39" t="s">
        <v>77</v>
      </c>
      <c r="D25" s="13">
        <v>5120.7</v>
      </c>
      <c r="E25" s="13">
        <v>0</v>
      </c>
      <c r="F25" s="20">
        <f t="shared" ref="F25:F26" si="1">E25/D25*100</f>
        <v>0</v>
      </c>
    </row>
    <row r="26" spans="1:6" ht="15.75" thickBot="1" x14ac:dyDescent="0.3">
      <c r="A26" s="56" t="s">
        <v>73</v>
      </c>
      <c r="B26" s="63"/>
      <c r="C26" s="39" t="s">
        <v>78</v>
      </c>
      <c r="D26" s="13">
        <v>3676.1</v>
      </c>
      <c r="E26" s="13">
        <v>2316.8870000000002</v>
      </c>
      <c r="F26" s="20">
        <f t="shared" si="1"/>
        <v>63.025679388482367</v>
      </c>
    </row>
    <row r="27" spans="1:6" ht="15.75" thickBot="1" x14ac:dyDescent="0.3">
      <c r="A27" s="56" t="s">
        <v>74</v>
      </c>
      <c r="B27" s="63"/>
      <c r="C27" s="39" t="s">
        <v>79</v>
      </c>
      <c r="D27" s="13">
        <v>4009.192</v>
      </c>
      <c r="E27" s="13">
        <v>3306.05</v>
      </c>
      <c r="F27" s="20">
        <f t="shared" ref="F27:F30" si="2">E27/D27*100</f>
        <v>82.461752891854516</v>
      </c>
    </row>
    <row r="28" spans="1:6" ht="26.25" thickBot="1" x14ac:dyDescent="0.3">
      <c r="A28" s="56" t="s">
        <v>75</v>
      </c>
      <c r="B28" s="63"/>
      <c r="C28" s="39" t="s">
        <v>80</v>
      </c>
      <c r="D28" s="13">
        <v>420.291</v>
      </c>
      <c r="E28" s="13">
        <v>289.32400000000001</v>
      </c>
      <c r="F28" s="20">
        <f t="shared" si="2"/>
        <v>68.838971093837358</v>
      </c>
    </row>
    <row r="29" spans="1:6" ht="15.75" thickBot="1" x14ac:dyDescent="0.3">
      <c r="A29" s="64" t="s">
        <v>81</v>
      </c>
      <c r="B29" s="63"/>
      <c r="C29" s="33" t="s">
        <v>85</v>
      </c>
      <c r="D29" s="18">
        <v>230.98</v>
      </c>
      <c r="E29" s="18">
        <v>181.86</v>
      </c>
      <c r="F29" s="22">
        <f t="shared" si="2"/>
        <v>78.734089531561182</v>
      </c>
    </row>
    <row r="30" spans="1:6" ht="15.75" thickBot="1" x14ac:dyDescent="0.3">
      <c r="A30" s="56" t="s">
        <v>82</v>
      </c>
      <c r="B30" s="63"/>
      <c r="C30" s="39" t="s">
        <v>86</v>
      </c>
      <c r="D30" s="13">
        <v>230.98</v>
      </c>
      <c r="E30" s="13">
        <v>181.86</v>
      </c>
      <c r="F30" s="20">
        <f t="shared" si="2"/>
        <v>78.734089531561182</v>
      </c>
    </row>
    <row r="31" spans="1:6" ht="15.75" thickBot="1" x14ac:dyDescent="0.3">
      <c r="A31" s="56" t="s">
        <v>83</v>
      </c>
      <c r="B31" s="63"/>
      <c r="C31" s="40" t="s">
        <v>87</v>
      </c>
      <c r="D31" s="18">
        <v>461.6</v>
      </c>
      <c r="E31" s="18">
        <v>244.06299999999999</v>
      </c>
      <c r="F31" s="22">
        <f t="shared" ref="F31:F36" si="3">E31/D31*100</f>
        <v>52.873266897746959</v>
      </c>
    </row>
    <row r="32" spans="1:6" ht="15.75" thickBot="1" x14ac:dyDescent="0.3">
      <c r="A32" s="56" t="s">
        <v>84</v>
      </c>
      <c r="B32" s="63"/>
      <c r="C32" s="37" t="s">
        <v>88</v>
      </c>
      <c r="D32" s="13">
        <v>461.6</v>
      </c>
      <c r="E32" s="13">
        <v>244.06299999999999</v>
      </c>
      <c r="F32" s="20">
        <f t="shared" si="3"/>
        <v>52.873266897746959</v>
      </c>
    </row>
    <row r="33" spans="1:6" ht="15.75" thickBot="1" x14ac:dyDescent="0.3">
      <c r="A33" s="64" t="s">
        <v>89</v>
      </c>
      <c r="B33" s="65"/>
      <c r="C33" s="41" t="s">
        <v>93</v>
      </c>
      <c r="D33" s="18">
        <v>421.08800000000002</v>
      </c>
      <c r="E33" s="18">
        <v>22</v>
      </c>
      <c r="F33" s="22">
        <f t="shared" si="3"/>
        <v>5.2245611368645033</v>
      </c>
    </row>
    <row r="34" spans="1:6" ht="15.75" thickBot="1" x14ac:dyDescent="0.3">
      <c r="A34" s="56" t="s">
        <v>90</v>
      </c>
      <c r="B34" s="63"/>
      <c r="C34" s="37" t="s">
        <v>94</v>
      </c>
      <c r="D34" s="13">
        <v>421.08800000000002</v>
      </c>
      <c r="E34" s="13">
        <v>22</v>
      </c>
      <c r="F34" s="20">
        <f t="shared" si="3"/>
        <v>5.2245611368645033</v>
      </c>
    </row>
    <row r="35" spans="1:6" ht="15.75" thickBot="1" x14ac:dyDescent="0.3">
      <c r="A35" s="64" t="s">
        <v>91</v>
      </c>
      <c r="B35" s="65"/>
      <c r="C35" s="40" t="s">
        <v>95</v>
      </c>
      <c r="D35" s="18">
        <v>2140.4580000000001</v>
      </c>
      <c r="E35" s="18">
        <v>100</v>
      </c>
      <c r="F35" s="22">
        <f t="shared" si="3"/>
        <v>4.6718973229093956</v>
      </c>
    </row>
    <row r="36" spans="1:6" ht="15.75" thickBot="1" x14ac:dyDescent="0.3">
      <c r="A36" s="56" t="s">
        <v>92</v>
      </c>
      <c r="B36" s="63"/>
      <c r="C36" s="37" t="s">
        <v>96</v>
      </c>
      <c r="D36" s="13">
        <v>2140.4580000000001</v>
      </c>
      <c r="E36" s="13">
        <v>100</v>
      </c>
      <c r="F36" s="20">
        <f t="shared" si="3"/>
        <v>4.6718973229093956</v>
      </c>
    </row>
    <row r="37" spans="1:6" x14ac:dyDescent="0.25">
      <c r="A37" s="56"/>
      <c r="B37" s="63"/>
      <c r="C37" s="35" t="s">
        <v>97</v>
      </c>
      <c r="D37" s="18">
        <f>D9+D16+D18+D20+D24+D29+D31+D33+D35</f>
        <v>28291.545999999995</v>
      </c>
      <c r="E37" s="18">
        <f>E9+E16+E18+E20+E24+E29+E31+E33+E35</f>
        <v>11642.146000000001</v>
      </c>
      <c r="F37" s="22">
        <f t="shared" ref="F37" si="4">E37/D37*100</f>
        <v>41.150617926641416</v>
      </c>
    </row>
  </sheetData>
  <mergeCells count="34">
    <mergeCell ref="A35:B35"/>
    <mergeCell ref="A36:B36"/>
    <mergeCell ref="A37:B37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1:B21"/>
    <mergeCell ref="A22:B22"/>
    <mergeCell ref="A24:B24"/>
    <mergeCell ref="A15:B15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J4" sqref="J4"/>
    </sheetView>
  </sheetViews>
  <sheetFormatPr defaultRowHeight="15" x14ac:dyDescent="0.25"/>
  <cols>
    <col min="1" max="1" width="9.140625" customWidth="1"/>
    <col min="2" max="2" width="24.28515625" customWidth="1"/>
    <col min="3" max="3" width="6.5703125" customWidth="1"/>
    <col min="4" max="4" width="6.71093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54" t="s">
        <v>211</v>
      </c>
      <c r="H1" s="55"/>
      <c r="I1" s="55"/>
    </row>
    <row r="2" spans="1:9" ht="12.75" customHeight="1" x14ac:dyDescent="0.25">
      <c r="F2" s="58" t="s">
        <v>1</v>
      </c>
      <c r="G2" s="55"/>
      <c r="H2" s="55"/>
      <c r="I2" s="55"/>
    </row>
    <row r="3" spans="1:9" x14ac:dyDescent="0.25">
      <c r="F3" s="58" t="s">
        <v>2</v>
      </c>
      <c r="G3" s="55"/>
      <c r="H3" s="55"/>
      <c r="I3" s="55"/>
    </row>
    <row r="4" spans="1:9" x14ac:dyDescent="0.25">
      <c r="G4" s="58" t="s">
        <v>248</v>
      </c>
      <c r="H4" s="58"/>
      <c r="I4" s="58"/>
    </row>
    <row r="6" spans="1:9" ht="28.5" customHeight="1" x14ac:dyDescent="0.25">
      <c r="A6" s="70" t="s">
        <v>221</v>
      </c>
      <c r="B6" s="70"/>
      <c r="C6" s="70"/>
      <c r="D6" s="70"/>
      <c r="E6" s="70"/>
      <c r="F6" s="70"/>
      <c r="G6" s="70"/>
      <c r="H6" s="70"/>
      <c r="I6" s="70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75" t="s">
        <v>3</v>
      </c>
      <c r="I7" s="76"/>
    </row>
    <row r="8" spans="1:9" ht="47.25" x14ac:dyDescent="0.25">
      <c r="A8" s="73" t="s">
        <v>102</v>
      </c>
      <c r="B8" s="74"/>
      <c r="C8" s="8" t="s">
        <v>98</v>
      </c>
      <c r="D8" s="8" t="s">
        <v>99</v>
      </c>
      <c r="E8" s="8" t="s">
        <v>100</v>
      </c>
      <c r="F8" s="8" t="s">
        <v>101</v>
      </c>
      <c r="G8" s="9" t="s">
        <v>6</v>
      </c>
      <c r="H8" s="10" t="s">
        <v>7</v>
      </c>
      <c r="I8" s="10" t="s">
        <v>8</v>
      </c>
    </row>
    <row r="9" spans="1:9" x14ac:dyDescent="0.25">
      <c r="A9" s="71" t="s">
        <v>42</v>
      </c>
      <c r="B9" s="72"/>
      <c r="C9" s="43" t="s">
        <v>103</v>
      </c>
      <c r="D9" s="43"/>
      <c r="E9" s="43"/>
      <c r="F9" s="44"/>
      <c r="G9" s="26">
        <f>G10+G13+G16+G24+G29+G32</f>
        <v>5250.8739999999998</v>
      </c>
      <c r="H9" s="26">
        <f>H10+H13+H16+H24+H29+H32</f>
        <v>3276.0540000000001</v>
      </c>
      <c r="I9" s="22">
        <f t="shared" ref="I9:I40" si="0">H9/G9*100</f>
        <v>62.390642015024554</v>
      </c>
    </row>
    <row r="10" spans="1:9" ht="45.75" customHeight="1" x14ac:dyDescent="0.25">
      <c r="A10" s="71" t="s">
        <v>104</v>
      </c>
      <c r="B10" s="72"/>
      <c r="C10" s="43"/>
      <c r="D10" s="43" t="s">
        <v>105</v>
      </c>
      <c r="E10" s="43"/>
      <c r="F10" s="44"/>
      <c r="G10" s="26">
        <v>790.096</v>
      </c>
      <c r="H10" s="26">
        <v>592.69500000000005</v>
      </c>
      <c r="I10" s="22">
        <f t="shared" si="0"/>
        <v>75.015567728478572</v>
      </c>
    </row>
    <row r="11" spans="1:9" x14ac:dyDescent="0.25">
      <c r="A11" s="68" t="s">
        <v>106</v>
      </c>
      <c r="B11" s="69"/>
      <c r="C11" s="42"/>
      <c r="D11" s="42"/>
      <c r="E11" s="42" t="s">
        <v>107</v>
      </c>
      <c r="F11" s="45"/>
      <c r="G11" s="21">
        <v>790.096</v>
      </c>
      <c r="H11" s="21">
        <v>592.69500000000005</v>
      </c>
      <c r="I11" s="20">
        <f t="shared" si="0"/>
        <v>75.015567728478572</v>
      </c>
    </row>
    <row r="12" spans="1:9" x14ac:dyDescent="0.25">
      <c r="A12" s="68" t="s">
        <v>108</v>
      </c>
      <c r="B12" s="69"/>
      <c r="C12" s="42"/>
      <c r="D12" s="42"/>
      <c r="E12" s="42"/>
      <c r="F12" s="45" t="s">
        <v>109</v>
      </c>
      <c r="G12" s="21">
        <v>790.096</v>
      </c>
      <c r="H12" s="21">
        <v>592.69500000000005</v>
      </c>
      <c r="I12" s="20">
        <f t="shared" si="0"/>
        <v>75.015567728478572</v>
      </c>
    </row>
    <row r="13" spans="1:9" ht="68.25" customHeight="1" x14ac:dyDescent="0.25">
      <c r="A13" s="71" t="s">
        <v>46</v>
      </c>
      <c r="B13" s="72"/>
      <c r="C13" s="43"/>
      <c r="D13" s="43" t="s">
        <v>110</v>
      </c>
      <c r="E13" s="43"/>
      <c r="F13" s="44"/>
      <c r="G13" s="26">
        <v>120</v>
      </c>
      <c r="H13" s="26">
        <v>78</v>
      </c>
      <c r="I13" s="22">
        <f t="shared" si="0"/>
        <v>65</v>
      </c>
    </row>
    <row r="14" spans="1:9" ht="30" customHeight="1" x14ac:dyDescent="0.25">
      <c r="A14" s="68" t="s">
        <v>111</v>
      </c>
      <c r="B14" s="69"/>
      <c r="C14" s="42"/>
      <c r="D14" s="42"/>
      <c r="E14" s="42" t="s">
        <v>112</v>
      </c>
      <c r="F14" s="45"/>
      <c r="G14" s="21">
        <v>120</v>
      </c>
      <c r="H14" s="21">
        <v>78</v>
      </c>
      <c r="I14" s="20">
        <f t="shared" si="0"/>
        <v>65</v>
      </c>
    </row>
    <row r="15" spans="1:9" ht="29.25" customHeight="1" x14ac:dyDescent="0.25">
      <c r="A15" s="68" t="s">
        <v>113</v>
      </c>
      <c r="B15" s="69"/>
      <c r="C15" s="42"/>
      <c r="D15" s="42"/>
      <c r="E15" s="42"/>
      <c r="F15" s="45" t="s">
        <v>114</v>
      </c>
      <c r="G15" s="21">
        <v>120</v>
      </c>
      <c r="H15" s="21">
        <v>78</v>
      </c>
      <c r="I15" s="20">
        <f t="shared" si="0"/>
        <v>65</v>
      </c>
    </row>
    <row r="16" spans="1:9" ht="66" customHeight="1" x14ac:dyDescent="0.25">
      <c r="A16" s="71" t="s">
        <v>115</v>
      </c>
      <c r="B16" s="72"/>
      <c r="C16" s="43"/>
      <c r="D16" s="43" t="s">
        <v>116</v>
      </c>
      <c r="E16" s="43"/>
      <c r="F16" s="44"/>
      <c r="G16" s="26">
        <f>G17+G22</f>
        <v>3290.2779999999998</v>
      </c>
      <c r="H16" s="26">
        <f>H17+H22</f>
        <v>1960.61</v>
      </c>
      <c r="I16" s="22">
        <f t="shared" si="0"/>
        <v>59.587974025295132</v>
      </c>
    </row>
    <row r="17" spans="1:9" x14ac:dyDescent="0.25">
      <c r="A17" s="68" t="s">
        <v>117</v>
      </c>
      <c r="B17" s="69"/>
      <c r="C17" s="42"/>
      <c r="D17" s="42"/>
      <c r="E17" s="42" t="s">
        <v>118</v>
      </c>
      <c r="F17" s="45"/>
      <c r="G17" s="21">
        <f>G18+G19+G20+G21</f>
        <v>3250.2779999999998</v>
      </c>
      <c r="H17" s="21">
        <f>H18+H19+H20+H21</f>
        <v>1948.61</v>
      </c>
      <c r="I17" s="20">
        <f t="shared" si="0"/>
        <v>59.952102558611905</v>
      </c>
    </row>
    <row r="18" spans="1:9" x14ac:dyDescent="0.25">
      <c r="A18" s="68" t="s">
        <v>108</v>
      </c>
      <c r="B18" s="69"/>
      <c r="C18" s="42"/>
      <c r="D18" s="42"/>
      <c r="E18" s="42"/>
      <c r="F18" s="45" t="s">
        <v>109</v>
      </c>
      <c r="G18" s="21">
        <v>2504.6959999999999</v>
      </c>
      <c r="H18" s="21">
        <v>1742.558</v>
      </c>
      <c r="I18" s="20">
        <f t="shared" si="0"/>
        <v>69.571636637739672</v>
      </c>
    </row>
    <row r="19" spans="1:9" ht="30" customHeight="1" x14ac:dyDescent="0.25">
      <c r="A19" s="68" t="s">
        <v>119</v>
      </c>
      <c r="B19" s="69"/>
      <c r="C19" s="42"/>
      <c r="D19" s="42"/>
      <c r="E19" s="42"/>
      <c r="F19" s="45" t="s">
        <v>120</v>
      </c>
      <c r="G19" s="21">
        <v>705.58199999999999</v>
      </c>
      <c r="H19" s="21">
        <v>190.363</v>
      </c>
      <c r="I19" s="20">
        <f t="shared" si="0"/>
        <v>26.979571474328996</v>
      </c>
    </row>
    <row r="20" spans="1:9" ht="29.25" customHeight="1" x14ac:dyDescent="0.25">
      <c r="A20" s="68" t="s">
        <v>121</v>
      </c>
      <c r="B20" s="69"/>
      <c r="C20" s="42"/>
      <c r="D20" s="42"/>
      <c r="E20" s="42"/>
      <c r="F20" s="45" t="s">
        <v>122</v>
      </c>
      <c r="G20" s="21">
        <v>10</v>
      </c>
      <c r="H20" s="21">
        <v>4.1459999999999999</v>
      </c>
      <c r="I20" s="20">
        <f t="shared" si="0"/>
        <v>41.459999999999994</v>
      </c>
    </row>
    <row r="21" spans="1:9" ht="29.25" customHeight="1" x14ac:dyDescent="0.25">
      <c r="A21" s="68" t="s">
        <v>123</v>
      </c>
      <c r="B21" s="69"/>
      <c r="C21" s="42"/>
      <c r="D21" s="42"/>
      <c r="E21" s="42"/>
      <c r="F21" s="45" t="s">
        <v>124</v>
      </c>
      <c r="G21" s="21">
        <v>30</v>
      </c>
      <c r="H21" s="21">
        <v>11.542999999999999</v>
      </c>
      <c r="I21" s="20">
        <f t="shared" si="0"/>
        <v>38.476666666666667</v>
      </c>
    </row>
    <row r="22" spans="1:9" ht="131.25" customHeight="1" x14ac:dyDescent="0.25">
      <c r="A22" s="68" t="s">
        <v>125</v>
      </c>
      <c r="B22" s="69"/>
      <c r="C22" s="42"/>
      <c r="D22" s="42"/>
      <c r="E22" s="42" t="s">
        <v>126</v>
      </c>
      <c r="F22" s="45"/>
      <c r="G22" s="21">
        <v>40</v>
      </c>
      <c r="H22" s="21">
        <v>12</v>
      </c>
      <c r="I22" s="20">
        <f t="shared" si="0"/>
        <v>30</v>
      </c>
    </row>
    <row r="23" spans="1:9" x14ac:dyDescent="0.25">
      <c r="A23" s="68" t="s">
        <v>127</v>
      </c>
      <c r="B23" s="69"/>
      <c r="C23" s="42"/>
      <c r="D23" s="42"/>
      <c r="E23" s="42"/>
      <c r="F23" s="45" t="s">
        <v>128</v>
      </c>
      <c r="G23" s="21">
        <v>40</v>
      </c>
      <c r="H23" s="21">
        <v>12</v>
      </c>
      <c r="I23" s="20">
        <f t="shared" si="0"/>
        <v>30</v>
      </c>
    </row>
    <row r="24" spans="1:9" ht="54.75" customHeight="1" x14ac:dyDescent="0.25">
      <c r="A24" s="71" t="s">
        <v>129</v>
      </c>
      <c r="B24" s="72"/>
      <c r="C24" s="43"/>
      <c r="D24" s="43" t="s">
        <v>130</v>
      </c>
      <c r="E24" s="43"/>
      <c r="F24" s="44"/>
      <c r="G24" s="26">
        <f>G25+G27</f>
        <v>103.5</v>
      </c>
      <c r="H24" s="26">
        <f>H25+H27</f>
        <v>77.625</v>
      </c>
      <c r="I24" s="22">
        <f t="shared" si="0"/>
        <v>75</v>
      </c>
    </row>
    <row r="25" spans="1:9" ht="130.5" customHeight="1" x14ac:dyDescent="0.25">
      <c r="A25" s="68" t="s">
        <v>132</v>
      </c>
      <c r="B25" s="69"/>
      <c r="C25" s="42"/>
      <c r="D25" s="42"/>
      <c r="E25" s="42" t="s">
        <v>131</v>
      </c>
      <c r="F25" s="45"/>
      <c r="G25" s="21">
        <v>73.5</v>
      </c>
      <c r="H25" s="21">
        <v>55.125</v>
      </c>
      <c r="I25" s="20">
        <f t="shared" si="0"/>
        <v>75</v>
      </c>
    </row>
    <row r="26" spans="1:9" x14ac:dyDescent="0.25">
      <c r="A26" s="68" t="s">
        <v>127</v>
      </c>
      <c r="B26" s="69"/>
      <c r="C26" s="42"/>
      <c r="D26" s="42"/>
      <c r="E26" s="42"/>
      <c r="F26" s="45" t="s">
        <v>128</v>
      </c>
      <c r="G26" s="21">
        <v>73.5</v>
      </c>
      <c r="H26" s="21">
        <v>55.125</v>
      </c>
      <c r="I26" s="20">
        <f t="shared" si="0"/>
        <v>75</v>
      </c>
    </row>
    <row r="27" spans="1:9" ht="129.75" customHeight="1" x14ac:dyDescent="0.25">
      <c r="A27" s="68" t="s">
        <v>133</v>
      </c>
      <c r="B27" s="69"/>
      <c r="C27" s="42"/>
      <c r="D27" s="42"/>
      <c r="E27" s="42" t="s">
        <v>134</v>
      </c>
      <c r="F27" s="45"/>
      <c r="G27" s="21">
        <v>30</v>
      </c>
      <c r="H27" s="21">
        <v>22.5</v>
      </c>
      <c r="I27" s="20">
        <f t="shared" si="0"/>
        <v>75</v>
      </c>
    </row>
    <row r="28" spans="1:9" x14ac:dyDescent="0.25">
      <c r="A28" s="68" t="s">
        <v>127</v>
      </c>
      <c r="B28" s="69"/>
      <c r="C28" s="42"/>
      <c r="D28" s="42"/>
      <c r="E28" s="42"/>
      <c r="F28" s="45" t="s">
        <v>128</v>
      </c>
      <c r="G28" s="21">
        <v>30</v>
      </c>
      <c r="H28" s="21">
        <v>22.5</v>
      </c>
      <c r="I28" s="20">
        <f t="shared" si="0"/>
        <v>75</v>
      </c>
    </row>
    <row r="29" spans="1:9" x14ac:dyDescent="0.25">
      <c r="A29" s="71" t="s">
        <v>52</v>
      </c>
      <c r="B29" s="72"/>
      <c r="C29" s="43"/>
      <c r="D29" s="43" t="s">
        <v>135</v>
      </c>
      <c r="E29" s="43"/>
      <c r="F29" s="44"/>
      <c r="G29" s="26">
        <v>78</v>
      </c>
      <c r="H29" s="26">
        <v>0</v>
      </c>
      <c r="I29" s="22">
        <f t="shared" si="0"/>
        <v>0</v>
      </c>
    </row>
    <row r="30" spans="1:9" ht="27.75" customHeight="1" x14ac:dyDescent="0.25">
      <c r="A30" s="68" t="s">
        <v>136</v>
      </c>
      <c r="B30" s="69"/>
      <c r="C30" s="42"/>
      <c r="D30" s="42"/>
      <c r="E30" s="42" t="s">
        <v>137</v>
      </c>
      <c r="F30" s="45"/>
      <c r="G30" s="21">
        <v>78</v>
      </c>
      <c r="H30" s="21">
        <v>0</v>
      </c>
      <c r="I30" s="20">
        <f t="shared" si="0"/>
        <v>0</v>
      </c>
    </row>
    <row r="31" spans="1:9" x14ac:dyDescent="0.25">
      <c r="A31" s="68" t="s">
        <v>138</v>
      </c>
      <c r="B31" s="69"/>
      <c r="C31" s="42"/>
      <c r="D31" s="42"/>
      <c r="E31" s="42"/>
      <c r="F31" s="45" t="s">
        <v>139</v>
      </c>
      <c r="G31" s="21">
        <v>78</v>
      </c>
      <c r="H31" s="21">
        <v>0</v>
      </c>
      <c r="I31" s="20">
        <f t="shared" si="0"/>
        <v>0</v>
      </c>
    </row>
    <row r="32" spans="1:9" x14ac:dyDescent="0.25">
      <c r="A32" s="71" t="s">
        <v>54</v>
      </c>
      <c r="B32" s="72"/>
      <c r="C32" s="43"/>
      <c r="D32" s="43" t="s">
        <v>140</v>
      </c>
      <c r="E32" s="43"/>
      <c r="F32" s="44"/>
      <c r="G32" s="26">
        <f>G33+G35+G37</f>
        <v>869</v>
      </c>
      <c r="H32" s="26">
        <f>H33+H35+H37</f>
        <v>567.12400000000002</v>
      </c>
      <c r="I32" s="22">
        <f t="shared" si="0"/>
        <v>65.261680092059834</v>
      </c>
    </row>
    <row r="33" spans="1:9" ht="54.75" customHeight="1" x14ac:dyDescent="0.25">
      <c r="A33" s="68" t="s">
        <v>141</v>
      </c>
      <c r="B33" s="69"/>
      <c r="C33" s="42"/>
      <c r="D33" s="42"/>
      <c r="E33" s="42" t="s">
        <v>142</v>
      </c>
      <c r="F33" s="45"/>
      <c r="G33" s="21">
        <f>G34</f>
        <v>69</v>
      </c>
      <c r="H33" s="21">
        <f>H34</f>
        <v>29.12</v>
      </c>
      <c r="I33" s="20">
        <f t="shared" si="0"/>
        <v>42.20289855072464</v>
      </c>
    </row>
    <row r="34" spans="1:9" ht="31.5" customHeight="1" x14ac:dyDescent="0.25">
      <c r="A34" s="68" t="s">
        <v>119</v>
      </c>
      <c r="B34" s="69"/>
      <c r="C34" s="42"/>
      <c r="D34" s="42"/>
      <c r="E34" s="42"/>
      <c r="F34" s="45" t="s">
        <v>120</v>
      </c>
      <c r="G34" s="21">
        <v>69</v>
      </c>
      <c r="H34" s="21">
        <v>29.12</v>
      </c>
      <c r="I34" s="20">
        <f t="shared" si="0"/>
        <v>42.20289855072464</v>
      </c>
    </row>
    <row r="35" spans="1:9" ht="67.5" customHeight="1" x14ac:dyDescent="0.25">
      <c r="A35" s="68" t="s">
        <v>143</v>
      </c>
      <c r="B35" s="69"/>
      <c r="C35" s="42"/>
      <c r="D35" s="42"/>
      <c r="E35" s="42" t="s">
        <v>144</v>
      </c>
      <c r="F35" s="45"/>
      <c r="G35" s="21">
        <f>G36</f>
        <v>400</v>
      </c>
      <c r="H35" s="21">
        <f>H36</f>
        <v>309.49400000000003</v>
      </c>
      <c r="I35" s="20">
        <f t="shared" si="0"/>
        <v>77.373500000000007</v>
      </c>
    </row>
    <row r="36" spans="1:9" ht="25.5" customHeight="1" x14ac:dyDescent="0.25">
      <c r="A36" s="68" t="s">
        <v>119</v>
      </c>
      <c r="B36" s="69"/>
      <c r="C36" s="42"/>
      <c r="D36" s="42"/>
      <c r="E36" s="42"/>
      <c r="F36" s="45" t="s">
        <v>120</v>
      </c>
      <c r="G36" s="21">
        <v>400</v>
      </c>
      <c r="H36" s="21">
        <v>309.49400000000003</v>
      </c>
      <c r="I36" s="20">
        <f t="shared" si="0"/>
        <v>77.373500000000007</v>
      </c>
    </row>
    <row r="37" spans="1:9" ht="79.5" customHeight="1" x14ac:dyDescent="0.25">
      <c r="A37" s="68" t="s">
        <v>145</v>
      </c>
      <c r="B37" s="69"/>
      <c r="C37" s="42"/>
      <c r="D37" s="42"/>
      <c r="E37" s="42" t="s">
        <v>146</v>
      </c>
      <c r="F37" s="45"/>
      <c r="G37" s="21">
        <f>G38</f>
        <v>400</v>
      </c>
      <c r="H37" s="21">
        <f>H38</f>
        <v>228.51</v>
      </c>
      <c r="I37" s="20">
        <f t="shared" si="0"/>
        <v>57.127499999999998</v>
      </c>
    </row>
    <row r="38" spans="1:9" ht="38.25" customHeight="1" x14ac:dyDescent="0.25">
      <c r="A38" s="68" t="s">
        <v>147</v>
      </c>
      <c r="B38" s="69"/>
      <c r="C38" s="42"/>
      <c r="D38" s="42"/>
      <c r="E38" s="42"/>
      <c r="F38" s="45" t="s">
        <v>148</v>
      </c>
      <c r="G38" s="21">
        <v>400</v>
      </c>
      <c r="H38" s="21">
        <v>228.51</v>
      </c>
      <c r="I38" s="20">
        <f t="shared" si="0"/>
        <v>57.127499999999998</v>
      </c>
    </row>
    <row r="39" spans="1:9" x14ac:dyDescent="0.25">
      <c r="A39" s="71" t="s">
        <v>56</v>
      </c>
      <c r="B39" s="72"/>
      <c r="C39" s="43" t="s">
        <v>105</v>
      </c>
      <c r="D39" s="43"/>
      <c r="E39" s="43"/>
      <c r="F39" s="44"/>
      <c r="G39" s="26">
        <f t="shared" ref="G39:H41" si="1">G40</f>
        <v>187</v>
      </c>
      <c r="H39" s="26">
        <f t="shared" si="1"/>
        <v>112.378</v>
      </c>
      <c r="I39" s="22">
        <f t="shared" si="0"/>
        <v>60.0951871657754</v>
      </c>
    </row>
    <row r="40" spans="1:9" ht="27.75" customHeight="1" x14ac:dyDescent="0.25">
      <c r="A40" s="71" t="s">
        <v>57</v>
      </c>
      <c r="B40" s="72"/>
      <c r="C40" s="43"/>
      <c r="D40" s="43" t="s">
        <v>110</v>
      </c>
      <c r="E40" s="43"/>
      <c r="F40" s="44"/>
      <c r="G40" s="26">
        <f t="shared" si="1"/>
        <v>187</v>
      </c>
      <c r="H40" s="26">
        <f t="shared" si="1"/>
        <v>112.378</v>
      </c>
      <c r="I40" s="22">
        <f t="shared" si="0"/>
        <v>60.0951871657754</v>
      </c>
    </row>
    <row r="41" spans="1:9" ht="42" customHeight="1" x14ac:dyDescent="0.25">
      <c r="A41" s="68" t="s">
        <v>149</v>
      </c>
      <c r="B41" s="69"/>
      <c r="C41" s="42"/>
      <c r="D41" s="42"/>
      <c r="E41" s="42" t="s">
        <v>150</v>
      </c>
      <c r="F41" s="45"/>
      <c r="G41" s="21">
        <f t="shared" si="1"/>
        <v>187</v>
      </c>
      <c r="H41" s="21">
        <f t="shared" si="1"/>
        <v>112.378</v>
      </c>
      <c r="I41" s="20">
        <f t="shared" ref="I41:I76" si="2">H41/G41*100</f>
        <v>60.0951871657754</v>
      </c>
    </row>
    <row r="42" spans="1:9" x14ac:dyDescent="0.25">
      <c r="A42" s="68" t="s">
        <v>108</v>
      </c>
      <c r="B42" s="69"/>
      <c r="C42" s="42"/>
      <c r="D42" s="42"/>
      <c r="E42" s="42"/>
      <c r="F42" s="45" t="s">
        <v>109</v>
      </c>
      <c r="G42" s="21">
        <v>187</v>
      </c>
      <c r="H42" s="21">
        <v>112.378</v>
      </c>
      <c r="I42" s="20">
        <f t="shared" si="2"/>
        <v>60.0951871657754</v>
      </c>
    </row>
    <row r="43" spans="1:9" ht="27" customHeight="1" x14ac:dyDescent="0.25">
      <c r="A43" s="71" t="s">
        <v>58</v>
      </c>
      <c r="B43" s="72"/>
      <c r="C43" s="43" t="s">
        <v>110</v>
      </c>
      <c r="D43" s="43"/>
      <c r="E43" s="43"/>
      <c r="F43" s="44"/>
      <c r="G43" s="26">
        <f>G44</f>
        <v>631.38</v>
      </c>
      <c r="H43" s="26">
        <f>H44</f>
        <v>476.68999999999994</v>
      </c>
      <c r="I43" s="22">
        <f t="shared" si="2"/>
        <v>75.499699071874289</v>
      </c>
    </row>
    <row r="44" spans="1:9" ht="54.75" customHeight="1" x14ac:dyDescent="0.25">
      <c r="A44" s="71" t="s">
        <v>151</v>
      </c>
      <c r="B44" s="72"/>
      <c r="C44" s="43"/>
      <c r="D44" s="43" t="s">
        <v>152</v>
      </c>
      <c r="E44" s="43"/>
      <c r="F44" s="44"/>
      <c r="G44" s="26">
        <f>G45+G47</f>
        <v>631.38</v>
      </c>
      <c r="H44" s="26">
        <f>H45+H47</f>
        <v>476.68999999999994</v>
      </c>
      <c r="I44" s="22">
        <f t="shared" si="2"/>
        <v>75.499699071874289</v>
      </c>
    </row>
    <row r="45" spans="1:9" ht="56.25" customHeight="1" x14ac:dyDescent="0.25">
      <c r="A45" s="68" t="s">
        <v>153</v>
      </c>
      <c r="B45" s="69"/>
      <c r="C45" s="42"/>
      <c r="D45" s="42"/>
      <c r="E45" s="42" t="s">
        <v>154</v>
      </c>
      <c r="F45" s="45"/>
      <c r="G45" s="21">
        <f>G46</f>
        <v>386.70299999999997</v>
      </c>
      <c r="H45" s="21">
        <f>H46</f>
        <v>337.01299999999998</v>
      </c>
      <c r="I45" s="20">
        <f t="shared" si="2"/>
        <v>87.15034535547953</v>
      </c>
    </row>
    <row r="46" spans="1:9" ht="29.25" customHeight="1" x14ac:dyDescent="0.25">
      <c r="A46" s="68" t="s">
        <v>119</v>
      </c>
      <c r="B46" s="69"/>
      <c r="C46" s="42"/>
      <c r="D46" s="42"/>
      <c r="E46" s="42"/>
      <c r="F46" s="45" t="s">
        <v>120</v>
      </c>
      <c r="G46" s="21">
        <v>386.70299999999997</v>
      </c>
      <c r="H46" s="21">
        <v>337.01299999999998</v>
      </c>
      <c r="I46" s="20">
        <f t="shared" si="2"/>
        <v>87.15034535547953</v>
      </c>
    </row>
    <row r="47" spans="1:9" ht="42" customHeight="1" x14ac:dyDescent="0.25">
      <c r="A47" s="68" t="s">
        <v>155</v>
      </c>
      <c r="B47" s="69"/>
      <c r="C47" s="42"/>
      <c r="D47" s="42"/>
      <c r="E47" s="42" t="s">
        <v>156</v>
      </c>
      <c r="F47" s="45"/>
      <c r="G47" s="21">
        <f>G48</f>
        <v>244.67699999999999</v>
      </c>
      <c r="H47" s="21">
        <f>H48</f>
        <v>139.67699999999999</v>
      </c>
      <c r="I47" s="20">
        <f t="shared" si="2"/>
        <v>57.086281097119873</v>
      </c>
    </row>
    <row r="48" spans="1:9" ht="28.5" customHeight="1" x14ac:dyDescent="0.25">
      <c r="A48" s="68" t="s">
        <v>119</v>
      </c>
      <c r="B48" s="69"/>
      <c r="C48" s="42"/>
      <c r="D48" s="42"/>
      <c r="E48" s="42"/>
      <c r="F48" s="45" t="s">
        <v>120</v>
      </c>
      <c r="G48" s="21">
        <v>244.67699999999999</v>
      </c>
      <c r="H48" s="21">
        <v>139.67699999999999</v>
      </c>
      <c r="I48" s="20">
        <f t="shared" si="2"/>
        <v>57.086281097119873</v>
      </c>
    </row>
    <row r="49" spans="1:9" x14ac:dyDescent="0.25">
      <c r="A49" s="71" t="s">
        <v>67</v>
      </c>
      <c r="B49" s="72"/>
      <c r="C49" s="43" t="s">
        <v>116</v>
      </c>
      <c r="D49" s="43"/>
      <c r="E49" s="43"/>
      <c r="F49" s="44"/>
      <c r="G49" s="26">
        <f>G50+G53+G58</f>
        <v>5741.8829999999998</v>
      </c>
      <c r="H49" s="26">
        <f>H50+H53+H58</f>
        <v>1316.8400000000001</v>
      </c>
      <c r="I49" s="22">
        <f t="shared" si="2"/>
        <v>22.933939963597311</v>
      </c>
    </row>
    <row r="50" spans="1:9" x14ac:dyDescent="0.25">
      <c r="A50" s="71" t="s">
        <v>68</v>
      </c>
      <c r="B50" s="72"/>
      <c r="C50" s="43"/>
      <c r="D50" s="43" t="s">
        <v>105</v>
      </c>
      <c r="E50" s="43"/>
      <c r="F50" s="44"/>
      <c r="G50" s="26">
        <f>G51</f>
        <v>20</v>
      </c>
      <c r="H50" s="26">
        <f>H51</f>
        <v>0</v>
      </c>
      <c r="I50" s="22">
        <f t="shared" si="2"/>
        <v>0</v>
      </c>
    </row>
    <row r="51" spans="1:9" ht="24" customHeight="1" x14ac:dyDescent="0.25">
      <c r="A51" s="68" t="s">
        <v>157</v>
      </c>
      <c r="B51" s="69"/>
      <c r="C51" s="42"/>
      <c r="D51" s="42"/>
      <c r="E51" s="42" t="s">
        <v>158</v>
      </c>
      <c r="F51" s="45"/>
      <c r="G51" s="21">
        <f>G52</f>
        <v>20</v>
      </c>
      <c r="H51" s="21">
        <f>H52</f>
        <v>0</v>
      </c>
      <c r="I51" s="20">
        <f t="shared" si="2"/>
        <v>0</v>
      </c>
    </row>
    <row r="52" spans="1:9" ht="57.75" customHeight="1" x14ac:dyDescent="0.25">
      <c r="A52" s="68" t="s">
        <v>159</v>
      </c>
      <c r="B52" s="69"/>
      <c r="C52" s="42"/>
      <c r="D52" s="42"/>
      <c r="E52" s="42"/>
      <c r="F52" s="45" t="s">
        <v>160</v>
      </c>
      <c r="G52" s="21">
        <v>20</v>
      </c>
      <c r="H52" s="21">
        <v>0</v>
      </c>
      <c r="I52" s="20">
        <f t="shared" si="2"/>
        <v>0</v>
      </c>
    </row>
    <row r="53" spans="1:9" x14ac:dyDescent="0.25">
      <c r="A53" s="71" t="s">
        <v>69</v>
      </c>
      <c r="B53" s="72"/>
      <c r="C53" s="43"/>
      <c r="D53" s="43" t="s">
        <v>152</v>
      </c>
      <c r="E53" s="43"/>
      <c r="F53" s="44"/>
      <c r="G53" s="26">
        <f>G54+G56</f>
        <v>5556.1030000000001</v>
      </c>
      <c r="H53" s="26">
        <f>H54+H56</f>
        <v>1203.105</v>
      </c>
      <c r="I53" s="22">
        <f t="shared" si="2"/>
        <v>21.653756238860222</v>
      </c>
    </row>
    <row r="54" spans="1:9" ht="30" customHeight="1" x14ac:dyDescent="0.25">
      <c r="A54" s="68" t="s">
        <v>161</v>
      </c>
      <c r="B54" s="69"/>
      <c r="C54" s="42"/>
      <c r="D54" s="42"/>
      <c r="E54" s="42" t="s">
        <v>162</v>
      </c>
      <c r="F54" s="45"/>
      <c r="G54" s="21">
        <f>G55</f>
        <v>5536.835</v>
      </c>
      <c r="H54" s="21">
        <f>H55</f>
        <v>1190.42</v>
      </c>
      <c r="I54" s="20">
        <f t="shared" si="2"/>
        <v>21.500008578908346</v>
      </c>
    </row>
    <row r="55" spans="1:9" ht="30.75" customHeight="1" x14ac:dyDescent="0.25">
      <c r="A55" s="68" t="s">
        <v>119</v>
      </c>
      <c r="B55" s="69"/>
      <c r="C55" s="42"/>
      <c r="D55" s="42"/>
      <c r="E55" s="42"/>
      <c r="F55" s="45" t="s">
        <v>120</v>
      </c>
      <c r="G55" s="21">
        <v>5536.835</v>
      </c>
      <c r="H55" s="21">
        <v>1190.42</v>
      </c>
      <c r="I55" s="20">
        <f t="shared" si="2"/>
        <v>21.500008578908346</v>
      </c>
    </row>
    <row r="56" spans="1:9" ht="42" customHeight="1" x14ac:dyDescent="0.25">
      <c r="A56" s="68" t="s">
        <v>163</v>
      </c>
      <c r="B56" s="69"/>
      <c r="C56" s="42"/>
      <c r="D56" s="42"/>
      <c r="E56" s="42" t="s">
        <v>164</v>
      </c>
      <c r="F56" s="45"/>
      <c r="G56" s="21">
        <f>G57</f>
        <v>19.268000000000001</v>
      </c>
      <c r="H56" s="21">
        <f>H57</f>
        <v>12.685</v>
      </c>
      <c r="I56" s="20">
        <f t="shared" si="2"/>
        <v>65.83454432219223</v>
      </c>
    </row>
    <row r="57" spans="1:9" ht="30.75" customHeight="1" x14ac:dyDescent="0.25">
      <c r="A57" s="68" t="s">
        <v>119</v>
      </c>
      <c r="B57" s="69"/>
      <c r="C57" s="42"/>
      <c r="D57" s="42"/>
      <c r="E57" s="42"/>
      <c r="F57" s="45" t="s">
        <v>120</v>
      </c>
      <c r="G57" s="21">
        <v>19.268000000000001</v>
      </c>
      <c r="H57" s="21">
        <v>12.685</v>
      </c>
      <c r="I57" s="20">
        <f t="shared" si="2"/>
        <v>65.83454432219223</v>
      </c>
    </row>
    <row r="58" spans="1:9" ht="30" customHeight="1" x14ac:dyDescent="0.25">
      <c r="A58" s="71" t="s">
        <v>70</v>
      </c>
      <c r="B58" s="72"/>
      <c r="C58" s="43"/>
      <c r="D58" s="43" t="s">
        <v>165</v>
      </c>
      <c r="E58" s="43"/>
      <c r="F58" s="44"/>
      <c r="G58" s="26">
        <f>G59+G61</f>
        <v>165.78</v>
      </c>
      <c r="H58" s="26">
        <f>H59+H61</f>
        <v>113.73500000000001</v>
      </c>
      <c r="I58" s="22">
        <f t="shared" si="2"/>
        <v>68.605983833996873</v>
      </c>
    </row>
    <row r="59" spans="1:9" ht="30" customHeight="1" x14ac:dyDescent="0.25">
      <c r="A59" s="68" t="s">
        <v>166</v>
      </c>
      <c r="B59" s="69"/>
      <c r="C59" s="42"/>
      <c r="D59" s="42"/>
      <c r="E59" s="42" t="s">
        <v>167</v>
      </c>
      <c r="F59" s="45"/>
      <c r="G59" s="21">
        <f>G60</f>
        <v>126</v>
      </c>
      <c r="H59" s="21">
        <f>H60</f>
        <v>83.9</v>
      </c>
      <c r="I59" s="20">
        <f t="shared" si="2"/>
        <v>66.587301587301596</v>
      </c>
    </row>
    <row r="60" spans="1:9" ht="30" customHeight="1" x14ac:dyDescent="0.25">
      <c r="A60" s="68" t="s">
        <v>119</v>
      </c>
      <c r="B60" s="69"/>
      <c r="C60" s="42"/>
      <c r="D60" s="42"/>
      <c r="E60" s="42"/>
      <c r="F60" s="45" t="s">
        <v>120</v>
      </c>
      <c r="G60" s="21">
        <v>126</v>
      </c>
      <c r="H60" s="21">
        <v>83.9</v>
      </c>
      <c r="I60" s="20">
        <f t="shared" si="2"/>
        <v>66.587301587301596</v>
      </c>
    </row>
    <row r="61" spans="1:9" ht="131.25" customHeight="1" x14ac:dyDescent="0.25">
      <c r="A61" s="68" t="s">
        <v>168</v>
      </c>
      <c r="B61" s="69"/>
      <c r="C61" s="42"/>
      <c r="D61" s="42"/>
      <c r="E61" s="42" t="s">
        <v>169</v>
      </c>
      <c r="F61" s="45"/>
      <c r="G61" s="21">
        <f>G62</f>
        <v>39.78</v>
      </c>
      <c r="H61" s="21">
        <f>H62</f>
        <v>29.835000000000001</v>
      </c>
      <c r="I61" s="20">
        <f t="shared" si="2"/>
        <v>75</v>
      </c>
    </row>
    <row r="62" spans="1:9" x14ac:dyDescent="0.25">
      <c r="A62" s="68" t="s">
        <v>127</v>
      </c>
      <c r="B62" s="69"/>
      <c r="C62" s="42"/>
      <c r="D62" s="42"/>
      <c r="E62" s="42"/>
      <c r="F62" s="45" t="s">
        <v>128</v>
      </c>
      <c r="G62" s="21">
        <v>39.78</v>
      </c>
      <c r="H62" s="21">
        <v>29.835000000000001</v>
      </c>
      <c r="I62" s="20">
        <f t="shared" si="2"/>
        <v>75</v>
      </c>
    </row>
    <row r="63" spans="1:9" x14ac:dyDescent="0.25">
      <c r="A63" s="71" t="s">
        <v>76</v>
      </c>
      <c r="B63" s="72"/>
      <c r="C63" s="43" t="s">
        <v>170</v>
      </c>
      <c r="D63" s="43"/>
      <c r="E63" s="43"/>
      <c r="F63" s="44"/>
      <c r="G63" s="26">
        <f>G64+G73+G80+G89</f>
        <v>13226.282999999998</v>
      </c>
      <c r="H63" s="26">
        <f>H64+H73+H80+H89</f>
        <v>5912.2609999999995</v>
      </c>
      <c r="I63" s="22">
        <f t="shared" si="2"/>
        <v>44.700850571547576</v>
      </c>
    </row>
    <row r="64" spans="1:9" x14ac:dyDescent="0.25">
      <c r="A64" s="71" t="s">
        <v>77</v>
      </c>
      <c r="B64" s="72"/>
      <c r="C64" s="43"/>
      <c r="D64" s="43" t="s">
        <v>103</v>
      </c>
      <c r="E64" s="43"/>
      <c r="F64" s="44"/>
      <c r="G64" s="26">
        <f>G65+G67+G69+G71</f>
        <v>5120.7</v>
      </c>
      <c r="H64" s="26">
        <f t="shared" ref="H64" si="3">H65+H67+H69+H71</f>
        <v>0</v>
      </c>
      <c r="I64" s="22">
        <f t="shared" si="2"/>
        <v>0</v>
      </c>
    </row>
    <row r="65" spans="1:9" ht="119.25" customHeight="1" x14ac:dyDescent="0.25">
      <c r="A65" s="68" t="s">
        <v>222</v>
      </c>
      <c r="B65" s="69"/>
      <c r="C65" s="42"/>
      <c r="D65" s="42"/>
      <c r="E65" s="42" t="s">
        <v>223</v>
      </c>
      <c r="F65" s="45"/>
      <c r="G65" s="21">
        <f>G66</f>
        <v>1774.5</v>
      </c>
      <c r="H65" s="21">
        <f>H66</f>
        <v>0</v>
      </c>
      <c r="I65" s="20">
        <f t="shared" ref="I65:I66" si="4">H65/G65*100</f>
        <v>0</v>
      </c>
    </row>
    <row r="66" spans="1:9" ht="42.75" customHeight="1" x14ac:dyDescent="0.25">
      <c r="A66" s="68" t="s">
        <v>172</v>
      </c>
      <c r="B66" s="69"/>
      <c r="C66" s="42"/>
      <c r="D66" s="42"/>
      <c r="E66" s="42"/>
      <c r="F66" s="45" t="s">
        <v>173</v>
      </c>
      <c r="G66" s="21">
        <v>1774.5</v>
      </c>
      <c r="H66" s="21">
        <v>0</v>
      </c>
      <c r="I66" s="20">
        <f t="shared" si="4"/>
        <v>0</v>
      </c>
    </row>
    <row r="67" spans="1:9" ht="69" customHeight="1" x14ac:dyDescent="0.25">
      <c r="A67" s="68" t="s">
        <v>224</v>
      </c>
      <c r="B67" s="69"/>
      <c r="C67" s="42"/>
      <c r="D67" s="42"/>
      <c r="E67" s="42" t="s">
        <v>171</v>
      </c>
      <c r="F67" s="45"/>
      <c r="G67" s="21">
        <f>G68</f>
        <v>1774.5</v>
      </c>
      <c r="H67" s="21">
        <f>H68</f>
        <v>0</v>
      </c>
      <c r="I67" s="20">
        <f t="shared" si="2"/>
        <v>0</v>
      </c>
    </row>
    <row r="68" spans="1:9" ht="41.25" customHeight="1" x14ac:dyDescent="0.25">
      <c r="A68" s="68" t="s">
        <v>172</v>
      </c>
      <c r="B68" s="69"/>
      <c r="C68" s="42"/>
      <c r="D68" s="42"/>
      <c r="E68" s="42"/>
      <c r="F68" s="45" t="s">
        <v>173</v>
      </c>
      <c r="G68" s="21">
        <v>1774.5</v>
      </c>
      <c r="H68" s="21">
        <v>0</v>
      </c>
      <c r="I68" s="20">
        <f t="shared" si="2"/>
        <v>0</v>
      </c>
    </row>
    <row r="69" spans="1:9" ht="55.5" customHeight="1" x14ac:dyDescent="0.25">
      <c r="A69" s="68" t="s">
        <v>225</v>
      </c>
      <c r="B69" s="77"/>
      <c r="C69" s="42"/>
      <c r="D69" s="42"/>
      <c r="E69" s="42" t="s">
        <v>226</v>
      </c>
      <c r="F69" s="45"/>
      <c r="G69" s="21">
        <f>G70</f>
        <v>1493.115</v>
      </c>
      <c r="H69" s="21">
        <f>H70</f>
        <v>0</v>
      </c>
      <c r="I69" s="20">
        <f>I70</f>
        <v>0</v>
      </c>
    </row>
    <row r="70" spans="1:9" ht="41.25" customHeight="1" x14ac:dyDescent="0.25">
      <c r="A70" s="68" t="s">
        <v>172</v>
      </c>
      <c r="B70" s="69"/>
      <c r="C70" s="42"/>
      <c r="D70" s="42"/>
      <c r="E70" s="42"/>
      <c r="F70" s="45" t="s">
        <v>173</v>
      </c>
      <c r="G70" s="21">
        <v>1493.115</v>
      </c>
      <c r="H70" s="21">
        <v>0</v>
      </c>
      <c r="I70" s="20">
        <f t="shared" ref="I70" si="5">H70/G70*100</f>
        <v>0</v>
      </c>
    </row>
    <row r="71" spans="1:9" ht="91.5" customHeight="1" x14ac:dyDescent="0.25">
      <c r="A71" s="68" t="s">
        <v>227</v>
      </c>
      <c r="B71" s="77"/>
      <c r="C71" s="42"/>
      <c r="D71" s="42"/>
      <c r="E71" s="42" t="s">
        <v>228</v>
      </c>
      <c r="F71" s="45"/>
      <c r="G71" s="21">
        <f>G72</f>
        <v>78.584999999999994</v>
      </c>
      <c r="H71" s="21">
        <f>Y72</f>
        <v>0</v>
      </c>
      <c r="I71" s="20">
        <f>I72</f>
        <v>0</v>
      </c>
    </row>
    <row r="72" spans="1:9" ht="29.25" customHeight="1" x14ac:dyDescent="0.25">
      <c r="A72" s="68" t="s">
        <v>172</v>
      </c>
      <c r="B72" s="69"/>
      <c r="C72" s="42"/>
      <c r="D72" s="42"/>
      <c r="E72" s="42"/>
      <c r="F72" s="45" t="s">
        <v>173</v>
      </c>
      <c r="G72" s="21">
        <v>78.584999999999994</v>
      </c>
      <c r="H72" s="21">
        <v>0</v>
      </c>
      <c r="I72" s="20">
        <f t="shared" ref="I72" si="6">H72/G72*100</f>
        <v>0</v>
      </c>
    </row>
    <row r="73" spans="1:9" x14ac:dyDescent="0.25">
      <c r="A73" s="71" t="s">
        <v>78</v>
      </c>
      <c r="B73" s="72"/>
      <c r="C73" s="43"/>
      <c r="D73" s="43" t="s">
        <v>105</v>
      </c>
      <c r="E73" s="43"/>
      <c r="F73" s="44"/>
      <c r="G73" s="26">
        <f>G74+G77</f>
        <v>3676.1</v>
      </c>
      <c r="H73" s="26">
        <f>H74+H77</f>
        <v>2316.8870000000002</v>
      </c>
      <c r="I73" s="22">
        <f t="shared" si="2"/>
        <v>63.025679388482367</v>
      </c>
    </row>
    <row r="74" spans="1:9" ht="30" customHeight="1" x14ac:dyDescent="0.25">
      <c r="A74" s="68" t="s">
        <v>174</v>
      </c>
      <c r="B74" s="69"/>
      <c r="C74" s="42"/>
      <c r="D74" s="42"/>
      <c r="E74" s="42" t="s">
        <v>175</v>
      </c>
      <c r="F74" s="45"/>
      <c r="G74" s="21">
        <f>G75+G76</f>
        <v>1219.261</v>
      </c>
      <c r="H74" s="21">
        <f>H75+H76</f>
        <v>764.50700000000006</v>
      </c>
      <c r="I74" s="20">
        <f t="shared" si="2"/>
        <v>62.702489458778722</v>
      </c>
    </row>
    <row r="75" spans="1:9" ht="30" customHeight="1" x14ac:dyDescent="0.25">
      <c r="A75" s="68" t="s">
        <v>119</v>
      </c>
      <c r="B75" s="69"/>
      <c r="C75" s="42"/>
      <c r="D75" s="42"/>
      <c r="E75" s="42"/>
      <c r="F75" s="45" t="s">
        <v>120</v>
      </c>
      <c r="G75" s="21">
        <v>819.26099999999997</v>
      </c>
      <c r="H75" s="21">
        <v>504.74299999999999</v>
      </c>
      <c r="I75" s="20">
        <f t="shared" si="2"/>
        <v>61.609548117144598</v>
      </c>
    </row>
    <row r="76" spans="1:9" ht="59.25" customHeight="1" x14ac:dyDescent="0.25">
      <c r="A76" s="68" t="s">
        <v>159</v>
      </c>
      <c r="B76" s="69"/>
      <c r="C76" s="42"/>
      <c r="D76" s="42"/>
      <c r="E76" s="42"/>
      <c r="F76" s="45" t="s">
        <v>160</v>
      </c>
      <c r="G76" s="21">
        <v>400</v>
      </c>
      <c r="H76" s="21">
        <v>259.76400000000001</v>
      </c>
      <c r="I76" s="20">
        <f t="shared" si="2"/>
        <v>64.941000000000003</v>
      </c>
    </row>
    <row r="77" spans="1:9" ht="69" customHeight="1" x14ac:dyDescent="0.25">
      <c r="A77" s="68" t="s">
        <v>176</v>
      </c>
      <c r="B77" s="69"/>
      <c r="C77" s="42"/>
      <c r="D77" s="42"/>
      <c r="E77" s="42" t="s">
        <v>177</v>
      </c>
      <c r="F77" s="45"/>
      <c r="G77" s="21">
        <f>G78+G79</f>
        <v>2456.8389999999999</v>
      </c>
      <c r="H77" s="21">
        <f>H78+H79</f>
        <v>1552.38</v>
      </c>
      <c r="I77" s="20">
        <f t="shared" ref="I77:I115" si="7">H77/G77*100</f>
        <v>63.186069579650926</v>
      </c>
    </row>
    <row r="78" spans="1:9" ht="30" customHeight="1" x14ac:dyDescent="0.25">
      <c r="A78" s="68" t="s">
        <v>119</v>
      </c>
      <c r="B78" s="69"/>
      <c r="C78" s="42"/>
      <c r="D78" s="42"/>
      <c r="E78" s="42"/>
      <c r="F78" s="45" t="s">
        <v>120</v>
      </c>
      <c r="G78" s="21">
        <v>810</v>
      </c>
      <c r="H78" s="21">
        <v>805.87699999999995</v>
      </c>
      <c r="I78" s="20">
        <f t="shared" si="7"/>
        <v>99.490987654320989</v>
      </c>
    </row>
    <row r="79" spans="1:9" ht="42" customHeight="1" x14ac:dyDescent="0.25">
      <c r="A79" s="68" t="s">
        <v>172</v>
      </c>
      <c r="B79" s="69"/>
      <c r="C79" s="42"/>
      <c r="D79" s="42"/>
      <c r="E79" s="42"/>
      <c r="F79" s="45" t="s">
        <v>173</v>
      </c>
      <c r="G79" s="21">
        <v>1646.8389999999999</v>
      </c>
      <c r="H79" s="21">
        <v>746.50300000000004</v>
      </c>
      <c r="I79" s="20">
        <f t="shared" si="7"/>
        <v>45.329446290742453</v>
      </c>
    </row>
    <row r="80" spans="1:9" x14ac:dyDescent="0.25">
      <c r="A80" s="71" t="s">
        <v>79</v>
      </c>
      <c r="B80" s="72"/>
      <c r="C80" s="43"/>
      <c r="D80" s="43" t="s">
        <v>110</v>
      </c>
      <c r="E80" s="43"/>
      <c r="F80" s="44"/>
      <c r="G80" s="26">
        <f>G81+G83+G85+G87</f>
        <v>4009.192</v>
      </c>
      <c r="H80" s="26">
        <f>H81+H83+H85+H87</f>
        <v>3306.05</v>
      </c>
      <c r="I80" s="22">
        <f t="shared" si="7"/>
        <v>82.461752891854516</v>
      </c>
    </row>
    <row r="81" spans="1:9" ht="43.5" customHeight="1" x14ac:dyDescent="0.25">
      <c r="A81" s="68" t="s">
        <v>238</v>
      </c>
      <c r="B81" s="77"/>
      <c r="C81" s="43"/>
      <c r="D81" s="43"/>
      <c r="E81" s="42" t="s">
        <v>239</v>
      </c>
      <c r="F81" s="44"/>
      <c r="G81" s="21">
        <f>G82</f>
        <v>98.99</v>
      </c>
      <c r="H81" s="21">
        <f>H82</f>
        <v>98.99</v>
      </c>
      <c r="I81" s="20">
        <f t="shared" si="7"/>
        <v>100</v>
      </c>
    </row>
    <row r="82" spans="1:9" x14ac:dyDescent="0.25">
      <c r="A82" s="68" t="s">
        <v>119</v>
      </c>
      <c r="B82" s="69"/>
      <c r="C82" s="43"/>
      <c r="D82" s="43"/>
      <c r="E82" s="43"/>
      <c r="F82" s="45" t="s">
        <v>120</v>
      </c>
      <c r="G82" s="21">
        <v>98.99</v>
      </c>
      <c r="H82" s="21">
        <v>98.99</v>
      </c>
      <c r="I82" s="20">
        <f t="shared" si="7"/>
        <v>100</v>
      </c>
    </row>
    <row r="83" spans="1:9" x14ac:dyDescent="0.25">
      <c r="A83" s="68" t="s">
        <v>178</v>
      </c>
      <c r="B83" s="69"/>
      <c r="C83" s="42"/>
      <c r="D83" s="42"/>
      <c r="E83" s="42" t="s">
        <v>179</v>
      </c>
      <c r="F83" s="45"/>
      <c r="G83" s="21">
        <f>G84</f>
        <v>778.36500000000001</v>
      </c>
      <c r="H83" s="21">
        <f>H84</f>
        <v>441.01100000000002</v>
      </c>
      <c r="I83" s="20">
        <f t="shared" si="7"/>
        <v>56.658637014768146</v>
      </c>
    </row>
    <row r="84" spans="1:9" ht="29.25" customHeight="1" x14ac:dyDescent="0.25">
      <c r="A84" s="68" t="s">
        <v>119</v>
      </c>
      <c r="B84" s="69"/>
      <c r="C84" s="42"/>
      <c r="D84" s="42"/>
      <c r="E84" s="42"/>
      <c r="F84" s="45" t="s">
        <v>120</v>
      </c>
      <c r="G84" s="21">
        <v>778.36500000000001</v>
      </c>
      <c r="H84" s="21">
        <v>441.01100000000002</v>
      </c>
      <c r="I84" s="20">
        <f t="shared" si="7"/>
        <v>56.658637014768146</v>
      </c>
    </row>
    <row r="85" spans="1:9" ht="54.75" customHeight="1" x14ac:dyDescent="0.25">
      <c r="A85" s="68" t="s">
        <v>180</v>
      </c>
      <c r="B85" s="69"/>
      <c r="C85" s="42"/>
      <c r="D85" s="42"/>
      <c r="E85" s="42" t="s">
        <v>181</v>
      </c>
      <c r="F85" s="45"/>
      <c r="G85" s="21">
        <f>G86</f>
        <v>777.3</v>
      </c>
      <c r="H85" s="21">
        <f>H86</f>
        <v>776.95699999999999</v>
      </c>
      <c r="I85" s="20">
        <f t="shared" si="7"/>
        <v>99.955872893348769</v>
      </c>
    </row>
    <row r="86" spans="1:9" ht="30.75" customHeight="1" x14ac:dyDescent="0.25">
      <c r="A86" s="68" t="s">
        <v>119</v>
      </c>
      <c r="B86" s="69"/>
      <c r="C86" s="42"/>
      <c r="D86" s="42"/>
      <c r="E86" s="42"/>
      <c r="F86" s="45" t="s">
        <v>120</v>
      </c>
      <c r="G86" s="21">
        <v>777.3</v>
      </c>
      <c r="H86" s="21">
        <v>776.95699999999999</v>
      </c>
      <c r="I86" s="20">
        <f t="shared" si="7"/>
        <v>99.955872893348769</v>
      </c>
    </row>
    <row r="87" spans="1:9" ht="40.5" customHeight="1" x14ac:dyDescent="0.25">
      <c r="A87" s="68" t="s">
        <v>182</v>
      </c>
      <c r="B87" s="69"/>
      <c r="C87" s="42"/>
      <c r="D87" s="42"/>
      <c r="E87" s="42" t="s">
        <v>183</v>
      </c>
      <c r="F87" s="45"/>
      <c r="G87" s="21">
        <f>G88</f>
        <v>2354.5369999999998</v>
      </c>
      <c r="H87" s="21">
        <f>H88</f>
        <v>1989.0920000000001</v>
      </c>
      <c r="I87" s="20">
        <f t="shared" si="7"/>
        <v>84.479114152803731</v>
      </c>
    </row>
    <row r="88" spans="1:9" ht="29.25" customHeight="1" x14ac:dyDescent="0.25">
      <c r="A88" s="68" t="s">
        <v>119</v>
      </c>
      <c r="B88" s="69"/>
      <c r="C88" s="42"/>
      <c r="D88" s="42"/>
      <c r="E88" s="42"/>
      <c r="F88" s="45" t="s">
        <v>120</v>
      </c>
      <c r="G88" s="21">
        <v>2354.5369999999998</v>
      </c>
      <c r="H88" s="21">
        <v>1989.0920000000001</v>
      </c>
      <c r="I88" s="20">
        <f t="shared" si="7"/>
        <v>84.479114152803731</v>
      </c>
    </row>
    <row r="89" spans="1:9" ht="30" customHeight="1" x14ac:dyDescent="0.25">
      <c r="A89" s="71" t="s">
        <v>80</v>
      </c>
      <c r="B89" s="72"/>
      <c r="C89" s="43"/>
      <c r="D89" s="43" t="s">
        <v>170</v>
      </c>
      <c r="E89" s="43"/>
      <c r="F89" s="44"/>
      <c r="G89" s="26">
        <f>G90</f>
        <v>420.291</v>
      </c>
      <c r="H89" s="26">
        <f>H90</f>
        <v>289.32400000000001</v>
      </c>
      <c r="I89" s="22">
        <f t="shared" si="7"/>
        <v>68.838971093837358</v>
      </c>
    </row>
    <row r="90" spans="1:9" ht="131.25" customHeight="1" x14ac:dyDescent="0.25">
      <c r="A90" s="68" t="s">
        <v>184</v>
      </c>
      <c r="B90" s="69"/>
      <c r="C90" s="42"/>
      <c r="D90" s="42"/>
      <c r="E90" s="42" t="s">
        <v>185</v>
      </c>
      <c r="F90" s="45"/>
      <c r="G90" s="21">
        <f>G91</f>
        <v>420.291</v>
      </c>
      <c r="H90" s="21">
        <f>H91</f>
        <v>289.32400000000001</v>
      </c>
      <c r="I90" s="20">
        <f t="shared" si="7"/>
        <v>68.838971093837358</v>
      </c>
    </row>
    <row r="91" spans="1:9" x14ac:dyDescent="0.25">
      <c r="A91" s="68" t="s">
        <v>127</v>
      </c>
      <c r="B91" s="69"/>
      <c r="C91" s="42"/>
      <c r="D91" s="42"/>
      <c r="E91" s="42"/>
      <c r="F91" s="45" t="s">
        <v>128</v>
      </c>
      <c r="G91" s="21">
        <v>420.291</v>
      </c>
      <c r="H91" s="21">
        <v>289.32400000000001</v>
      </c>
      <c r="I91" s="20">
        <f t="shared" si="7"/>
        <v>68.838971093837358</v>
      </c>
    </row>
    <row r="92" spans="1:9" x14ac:dyDescent="0.25">
      <c r="A92" s="71" t="s">
        <v>85</v>
      </c>
      <c r="B92" s="72"/>
      <c r="C92" s="43" t="s">
        <v>186</v>
      </c>
      <c r="D92" s="43"/>
      <c r="E92" s="43"/>
      <c r="F92" s="44"/>
      <c r="G92" s="26">
        <f>G93</f>
        <v>230.98</v>
      </c>
      <c r="H92" s="26">
        <f>H93</f>
        <v>181.86</v>
      </c>
      <c r="I92" s="22">
        <f t="shared" si="7"/>
        <v>78.734089531561182</v>
      </c>
    </row>
    <row r="93" spans="1:9" ht="30" customHeight="1" x14ac:dyDescent="0.25">
      <c r="A93" s="71" t="s">
        <v>86</v>
      </c>
      <c r="B93" s="72"/>
      <c r="C93" s="43"/>
      <c r="D93" s="43" t="s">
        <v>186</v>
      </c>
      <c r="E93" s="43"/>
      <c r="F93" s="44"/>
      <c r="G93" s="26">
        <f>G94+G96+G98+G100</f>
        <v>230.98</v>
      </c>
      <c r="H93" s="26">
        <f>H94+H96+H98+H100</f>
        <v>181.86</v>
      </c>
      <c r="I93" s="22">
        <f t="shared" si="7"/>
        <v>78.734089531561182</v>
      </c>
    </row>
    <row r="94" spans="1:9" ht="30" customHeight="1" x14ac:dyDescent="0.25">
      <c r="A94" s="68" t="s">
        <v>187</v>
      </c>
      <c r="B94" s="69"/>
      <c r="C94" s="42"/>
      <c r="D94" s="42"/>
      <c r="E94" s="42" t="s">
        <v>188</v>
      </c>
      <c r="F94" s="45"/>
      <c r="G94" s="21">
        <f>G95</f>
        <v>13.5</v>
      </c>
      <c r="H94" s="21">
        <f>H95</f>
        <v>7.5</v>
      </c>
      <c r="I94" s="20">
        <f t="shared" si="7"/>
        <v>55.555555555555557</v>
      </c>
    </row>
    <row r="95" spans="1:9" x14ac:dyDescent="0.25">
      <c r="A95" s="68" t="s">
        <v>189</v>
      </c>
      <c r="B95" s="69"/>
      <c r="C95" s="42"/>
      <c r="D95" s="42"/>
      <c r="E95" s="42"/>
      <c r="F95" s="45" t="s">
        <v>190</v>
      </c>
      <c r="G95" s="21">
        <v>13.5</v>
      </c>
      <c r="H95" s="21">
        <v>7.5</v>
      </c>
      <c r="I95" s="20">
        <f t="shared" si="7"/>
        <v>55.555555555555557</v>
      </c>
    </row>
    <row r="96" spans="1:9" ht="130.5" customHeight="1" x14ac:dyDescent="0.25">
      <c r="A96" s="68" t="s">
        <v>191</v>
      </c>
      <c r="B96" s="69"/>
      <c r="C96" s="42"/>
      <c r="D96" s="42"/>
      <c r="E96" s="42" t="s">
        <v>192</v>
      </c>
      <c r="F96" s="45"/>
      <c r="G96" s="21">
        <f>G97</f>
        <v>30</v>
      </c>
      <c r="H96" s="21">
        <f>H97</f>
        <v>30</v>
      </c>
      <c r="I96" s="20">
        <f t="shared" si="7"/>
        <v>100</v>
      </c>
    </row>
    <row r="97" spans="1:9" x14ac:dyDescent="0.25">
      <c r="A97" s="68" t="s">
        <v>127</v>
      </c>
      <c r="B97" s="69"/>
      <c r="C97" s="42"/>
      <c r="D97" s="42"/>
      <c r="E97" s="42"/>
      <c r="F97" s="45" t="s">
        <v>128</v>
      </c>
      <c r="G97" s="21">
        <v>30</v>
      </c>
      <c r="H97" s="21">
        <v>30</v>
      </c>
      <c r="I97" s="20">
        <f t="shared" si="7"/>
        <v>100</v>
      </c>
    </row>
    <row r="98" spans="1:9" ht="129" customHeight="1" x14ac:dyDescent="0.25">
      <c r="A98" s="68" t="s">
        <v>193</v>
      </c>
      <c r="B98" s="69"/>
      <c r="C98" s="42"/>
      <c r="D98" s="42"/>
      <c r="E98" s="42" t="s">
        <v>194</v>
      </c>
      <c r="F98" s="45"/>
      <c r="G98" s="21">
        <f>G99</f>
        <v>172.48</v>
      </c>
      <c r="H98" s="21">
        <f>H99</f>
        <v>129.36000000000001</v>
      </c>
      <c r="I98" s="20">
        <f t="shared" si="7"/>
        <v>75.000000000000014</v>
      </c>
    </row>
    <row r="99" spans="1:9" x14ac:dyDescent="0.25">
      <c r="A99" s="68" t="s">
        <v>127</v>
      </c>
      <c r="B99" s="69"/>
      <c r="C99" s="42"/>
      <c r="D99" s="42"/>
      <c r="E99" s="42"/>
      <c r="F99" s="45" t="s">
        <v>128</v>
      </c>
      <c r="G99" s="21">
        <v>172.48</v>
      </c>
      <c r="H99" s="21">
        <v>129.36000000000001</v>
      </c>
      <c r="I99" s="20">
        <f t="shared" si="7"/>
        <v>75.000000000000014</v>
      </c>
    </row>
    <row r="100" spans="1:9" ht="134.25" customHeight="1" x14ac:dyDescent="0.25">
      <c r="A100" s="68" t="s">
        <v>195</v>
      </c>
      <c r="B100" s="69"/>
      <c r="C100" s="42"/>
      <c r="D100" s="42"/>
      <c r="E100" s="42" t="s">
        <v>196</v>
      </c>
      <c r="F100" s="45"/>
      <c r="G100" s="21">
        <f>G101</f>
        <v>15</v>
      </c>
      <c r="H100" s="21">
        <f>H101</f>
        <v>15</v>
      </c>
      <c r="I100" s="20">
        <f t="shared" si="7"/>
        <v>100</v>
      </c>
    </row>
    <row r="101" spans="1:9" x14ac:dyDescent="0.25">
      <c r="A101" s="68" t="s">
        <v>127</v>
      </c>
      <c r="B101" s="69"/>
      <c r="C101" s="42"/>
      <c r="D101" s="42"/>
      <c r="E101" s="42"/>
      <c r="F101" s="45" t="s">
        <v>128</v>
      </c>
      <c r="G101" s="21">
        <v>15</v>
      </c>
      <c r="H101" s="21">
        <v>15</v>
      </c>
      <c r="I101" s="20">
        <f t="shared" si="7"/>
        <v>100</v>
      </c>
    </row>
    <row r="102" spans="1:9" ht="29.25" customHeight="1" x14ac:dyDescent="0.25">
      <c r="A102" s="71" t="s">
        <v>197</v>
      </c>
      <c r="B102" s="72"/>
      <c r="C102" s="43" t="s">
        <v>198</v>
      </c>
      <c r="D102" s="43"/>
      <c r="E102" s="43"/>
      <c r="F102" s="44"/>
      <c r="G102" s="26">
        <f>G103</f>
        <v>461.6</v>
      </c>
      <c r="H102" s="26">
        <f>H103</f>
        <v>244.06299999999999</v>
      </c>
      <c r="I102" s="22">
        <f t="shared" si="7"/>
        <v>52.873266897746959</v>
      </c>
    </row>
    <row r="103" spans="1:9" x14ac:dyDescent="0.25">
      <c r="A103" s="71" t="s">
        <v>199</v>
      </c>
      <c r="B103" s="72"/>
      <c r="C103" s="43"/>
      <c r="D103" s="43" t="s">
        <v>103</v>
      </c>
      <c r="E103" s="43"/>
      <c r="F103" s="44"/>
      <c r="G103" s="26">
        <f>G104+G106</f>
        <v>461.6</v>
      </c>
      <c r="H103" s="26">
        <f>H104+H106</f>
        <v>244.06299999999999</v>
      </c>
      <c r="I103" s="22">
        <f t="shared" si="7"/>
        <v>52.873266897746959</v>
      </c>
    </row>
    <row r="104" spans="1:9" ht="44.25" customHeight="1" x14ac:dyDescent="0.25">
      <c r="A104" s="68" t="s">
        <v>200</v>
      </c>
      <c r="B104" s="69"/>
      <c r="C104" s="42"/>
      <c r="D104" s="42"/>
      <c r="E104" s="42" t="s">
        <v>201</v>
      </c>
      <c r="F104" s="45"/>
      <c r="G104" s="21">
        <f>G105</f>
        <v>262</v>
      </c>
      <c r="H104" s="21">
        <f>H105</f>
        <v>136.06299999999999</v>
      </c>
      <c r="I104" s="20">
        <f t="shared" si="7"/>
        <v>51.932442748091603</v>
      </c>
    </row>
    <row r="105" spans="1:9" ht="29.25" customHeight="1" x14ac:dyDescent="0.25">
      <c r="A105" s="68" t="s">
        <v>119</v>
      </c>
      <c r="B105" s="69"/>
      <c r="C105" s="42"/>
      <c r="D105" s="42"/>
      <c r="E105" s="42"/>
      <c r="F105" s="45" t="s">
        <v>120</v>
      </c>
      <c r="G105" s="21">
        <v>262</v>
      </c>
      <c r="H105" s="21">
        <v>136.06299999999999</v>
      </c>
      <c r="I105" s="20">
        <f t="shared" si="7"/>
        <v>51.932442748091603</v>
      </c>
    </row>
    <row r="106" spans="1:9" ht="117.75" customHeight="1" x14ac:dyDescent="0.25">
      <c r="A106" s="68" t="s">
        <v>202</v>
      </c>
      <c r="B106" s="69"/>
      <c r="C106" s="42"/>
      <c r="D106" s="42"/>
      <c r="E106" s="42" t="s">
        <v>203</v>
      </c>
      <c r="F106" s="45"/>
      <c r="G106" s="21">
        <f>G107</f>
        <v>199.6</v>
      </c>
      <c r="H106" s="21">
        <f>H107</f>
        <v>108</v>
      </c>
      <c r="I106" s="20">
        <f t="shared" si="7"/>
        <v>54.108216432865731</v>
      </c>
    </row>
    <row r="107" spans="1:9" x14ac:dyDescent="0.25">
      <c r="A107" s="68" t="s">
        <v>127</v>
      </c>
      <c r="B107" s="69"/>
      <c r="C107" s="42"/>
      <c r="D107" s="42"/>
      <c r="E107" s="42"/>
      <c r="F107" s="45" t="s">
        <v>128</v>
      </c>
      <c r="G107" s="21">
        <v>199.6</v>
      </c>
      <c r="H107" s="21">
        <v>108</v>
      </c>
      <c r="I107" s="20">
        <f t="shared" si="7"/>
        <v>54.108216432865731</v>
      </c>
    </row>
    <row r="108" spans="1:9" x14ac:dyDescent="0.25">
      <c r="A108" s="71" t="s">
        <v>93</v>
      </c>
      <c r="B108" s="72"/>
      <c r="C108" s="43" t="s">
        <v>204</v>
      </c>
      <c r="D108" s="43"/>
      <c r="E108" s="43"/>
      <c r="F108" s="44"/>
      <c r="G108" s="26">
        <f t="shared" ref="G108:H114" si="8">G109</f>
        <v>421.08799999999997</v>
      </c>
      <c r="H108" s="26">
        <f t="shared" si="8"/>
        <v>22</v>
      </c>
      <c r="I108" s="22">
        <f t="shared" si="7"/>
        <v>5.2245611368645033</v>
      </c>
    </row>
    <row r="109" spans="1:9" x14ac:dyDescent="0.25">
      <c r="A109" s="71" t="s">
        <v>94</v>
      </c>
      <c r="B109" s="72"/>
      <c r="C109" s="43"/>
      <c r="D109" s="43" t="s">
        <v>110</v>
      </c>
      <c r="E109" s="43"/>
      <c r="F109" s="44"/>
      <c r="G109" s="26">
        <f>G114+G110+G112</f>
        <v>421.08799999999997</v>
      </c>
      <c r="H109" s="26">
        <f>H114+H110+H112</f>
        <v>22</v>
      </c>
      <c r="I109" s="22">
        <f t="shared" si="7"/>
        <v>5.2245611368645033</v>
      </c>
    </row>
    <row r="110" spans="1:9" x14ac:dyDescent="0.25">
      <c r="A110" s="68" t="s">
        <v>136</v>
      </c>
      <c r="B110" s="77"/>
      <c r="C110" s="43"/>
      <c r="D110" s="43"/>
      <c r="E110" s="42" t="s">
        <v>137</v>
      </c>
      <c r="F110" s="44"/>
      <c r="G110" s="26">
        <f>G111</f>
        <v>22</v>
      </c>
      <c r="H110" s="26">
        <f>H111</f>
        <v>22</v>
      </c>
      <c r="I110" s="22">
        <f t="shared" si="7"/>
        <v>100</v>
      </c>
    </row>
    <row r="111" spans="1:9" x14ac:dyDescent="0.25">
      <c r="A111" s="68" t="s">
        <v>229</v>
      </c>
      <c r="B111" s="78"/>
      <c r="C111" s="43"/>
      <c r="D111" s="43"/>
      <c r="E111" s="43"/>
      <c r="F111" s="45" t="s">
        <v>230</v>
      </c>
      <c r="G111" s="21">
        <v>22</v>
      </c>
      <c r="H111" s="21">
        <v>22</v>
      </c>
      <c r="I111" s="22">
        <f t="shared" si="7"/>
        <v>100</v>
      </c>
    </row>
    <row r="112" spans="1:9" ht="44.25" customHeight="1" x14ac:dyDescent="0.25">
      <c r="A112" s="68" t="s">
        <v>240</v>
      </c>
      <c r="B112" s="77"/>
      <c r="C112" s="43"/>
      <c r="D112" s="43"/>
      <c r="E112" s="42" t="s">
        <v>241</v>
      </c>
      <c r="F112" s="45"/>
      <c r="G112" s="21">
        <f>G113</f>
        <v>185.08799999999999</v>
      </c>
      <c r="H112" s="21">
        <f>H113</f>
        <v>0</v>
      </c>
      <c r="I112" s="20">
        <f t="shared" si="7"/>
        <v>0</v>
      </c>
    </row>
    <row r="113" spans="1:9" x14ac:dyDescent="0.25">
      <c r="A113" s="68" t="s">
        <v>127</v>
      </c>
      <c r="B113" s="69"/>
      <c r="C113" s="42"/>
      <c r="D113" s="42"/>
      <c r="E113" s="42"/>
      <c r="F113" s="45" t="s">
        <v>128</v>
      </c>
      <c r="G113" s="21">
        <v>185.08799999999999</v>
      </c>
      <c r="H113" s="21">
        <v>0</v>
      </c>
      <c r="I113" s="20">
        <f t="shared" si="7"/>
        <v>0</v>
      </c>
    </row>
    <row r="114" spans="1:9" ht="57" customHeight="1" x14ac:dyDescent="0.25">
      <c r="A114" s="68" t="s">
        <v>205</v>
      </c>
      <c r="B114" s="69"/>
      <c r="C114" s="42"/>
      <c r="D114" s="42"/>
      <c r="E114" s="42" t="s">
        <v>206</v>
      </c>
      <c r="F114" s="45"/>
      <c r="G114" s="21">
        <f t="shared" si="8"/>
        <v>214</v>
      </c>
      <c r="H114" s="21">
        <f t="shared" si="8"/>
        <v>0</v>
      </c>
      <c r="I114" s="20">
        <f t="shared" si="7"/>
        <v>0</v>
      </c>
    </row>
    <row r="115" spans="1:9" ht="15.75" customHeight="1" x14ac:dyDescent="0.25">
      <c r="A115" s="68" t="s">
        <v>127</v>
      </c>
      <c r="B115" s="69"/>
      <c r="C115" s="42"/>
      <c r="D115" s="42"/>
      <c r="E115" s="42"/>
      <c r="F115" s="45" t="s">
        <v>128</v>
      </c>
      <c r="G115" s="21">
        <v>214</v>
      </c>
      <c r="H115" s="21">
        <v>0</v>
      </c>
      <c r="I115" s="20">
        <f t="shared" si="7"/>
        <v>0</v>
      </c>
    </row>
    <row r="116" spans="1:9" x14ac:dyDescent="0.25">
      <c r="A116" s="71" t="s">
        <v>95</v>
      </c>
      <c r="B116" s="72"/>
      <c r="C116" s="43" t="s">
        <v>135</v>
      </c>
      <c r="D116" s="43"/>
      <c r="E116" s="43"/>
      <c r="F116" s="44"/>
      <c r="G116" s="26">
        <f t="shared" ref="G116:H116" si="9">G117</f>
        <v>2140.4580000000001</v>
      </c>
      <c r="H116" s="26">
        <f t="shared" si="9"/>
        <v>100</v>
      </c>
      <c r="I116" s="22">
        <f t="shared" ref="I116:I124" si="10">H116/G116*100</f>
        <v>4.6718973229093956</v>
      </c>
    </row>
    <row r="117" spans="1:9" x14ac:dyDescent="0.25">
      <c r="A117" s="71" t="s">
        <v>96</v>
      </c>
      <c r="B117" s="72"/>
      <c r="C117" s="43"/>
      <c r="D117" s="43" t="s">
        <v>105</v>
      </c>
      <c r="E117" s="43"/>
      <c r="F117" s="44"/>
      <c r="G117" s="26">
        <f>G118+G120+G122</f>
        <v>2140.4580000000001</v>
      </c>
      <c r="H117" s="26">
        <f>H118+H120+H122</f>
        <v>100</v>
      </c>
      <c r="I117" s="22">
        <f t="shared" si="10"/>
        <v>4.6718973229093956</v>
      </c>
    </row>
    <row r="118" spans="1:9" ht="116.25" customHeight="1" x14ac:dyDescent="0.25">
      <c r="A118" s="68" t="s">
        <v>207</v>
      </c>
      <c r="B118" s="69"/>
      <c r="C118" s="42"/>
      <c r="D118" s="42"/>
      <c r="E118" s="42" t="s">
        <v>208</v>
      </c>
      <c r="F118" s="45"/>
      <c r="G118" s="21">
        <f>G119</f>
        <v>100</v>
      </c>
      <c r="H118" s="21">
        <f>H119</f>
        <v>100</v>
      </c>
      <c r="I118" s="20">
        <f t="shared" si="10"/>
        <v>100</v>
      </c>
    </row>
    <row r="119" spans="1:9" ht="17.25" customHeight="1" x14ac:dyDescent="0.25">
      <c r="A119" s="68" t="s">
        <v>127</v>
      </c>
      <c r="B119" s="69"/>
      <c r="C119" s="42"/>
      <c r="D119" s="42"/>
      <c r="E119" s="42"/>
      <c r="F119" s="45" t="s">
        <v>128</v>
      </c>
      <c r="G119" s="21">
        <v>100</v>
      </c>
      <c r="H119" s="21">
        <v>100</v>
      </c>
      <c r="I119" s="20">
        <f t="shared" ref="I119:I121" si="11">H119/G119*100</f>
        <v>100</v>
      </c>
    </row>
    <row r="120" spans="1:9" ht="17.25" customHeight="1" x14ac:dyDescent="0.25">
      <c r="A120" s="68" t="s">
        <v>242</v>
      </c>
      <c r="B120" s="77"/>
      <c r="C120" s="42"/>
      <c r="D120" s="42"/>
      <c r="E120" s="42" t="s">
        <v>243</v>
      </c>
      <c r="F120" s="45"/>
      <c r="G120" s="21">
        <f>G121</f>
        <v>1900</v>
      </c>
      <c r="H120" s="21">
        <f>H121</f>
        <v>0</v>
      </c>
      <c r="I120" s="20">
        <f t="shared" si="11"/>
        <v>0</v>
      </c>
    </row>
    <row r="121" spans="1:9" ht="17.25" customHeight="1" x14ac:dyDescent="0.25">
      <c r="A121" s="68" t="s">
        <v>244</v>
      </c>
      <c r="B121" s="69"/>
      <c r="C121" s="42"/>
      <c r="D121" s="42"/>
      <c r="E121" s="42"/>
      <c r="F121" s="45" t="s">
        <v>245</v>
      </c>
      <c r="G121" s="21">
        <v>1900</v>
      </c>
      <c r="H121" s="21">
        <v>0</v>
      </c>
      <c r="I121" s="20">
        <f t="shared" si="11"/>
        <v>0</v>
      </c>
    </row>
    <row r="122" spans="1:9" ht="78.75" customHeight="1" x14ac:dyDescent="0.25">
      <c r="A122" s="68" t="s">
        <v>246</v>
      </c>
      <c r="B122" s="77"/>
      <c r="C122" s="42"/>
      <c r="D122" s="42"/>
      <c r="E122" s="42" t="s">
        <v>247</v>
      </c>
      <c r="F122" s="45"/>
      <c r="G122" s="21">
        <f>G123</f>
        <v>140.458</v>
      </c>
      <c r="H122" s="21">
        <f>H123</f>
        <v>0</v>
      </c>
      <c r="I122" s="20">
        <f t="shared" si="10"/>
        <v>0</v>
      </c>
    </row>
    <row r="123" spans="1:9" ht="51.75" customHeight="1" x14ac:dyDescent="0.25">
      <c r="A123" s="68" t="s">
        <v>244</v>
      </c>
      <c r="B123" s="69"/>
      <c r="C123" s="42"/>
      <c r="D123" s="42"/>
      <c r="E123" s="42"/>
      <c r="F123" s="45" t="s">
        <v>245</v>
      </c>
      <c r="G123" s="21">
        <v>140.458</v>
      </c>
      <c r="H123" s="21">
        <v>0</v>
      </c>
      <c r="I123" s="20">
        <f t="shared" si="10"/>
        <v>0</v>
      </c>
    </row>
    <row r="124" spans="1:9" x14ac:dyDescent="0.25">
      <c r="A124" s="71" t="s">
        <v>209</v>
      </c>
      <c r="B124" s="72"/>
      <c r="C124" s="43"/>
      <c r="D124" s="43"/>
      <c r="E124" s="43"/>
      <c r="F124" s="44"/>
      <c r="G124" s="26">
        <f>G9+G39+G43+G49+G63+G92+G102+G108+G116</f>
        <v>28291.545999999995</v>
      </c>
      <c r="H124" s="26">
        <f>H9+H39+H43+H49+H63+H92+H102+H108+H116</f>
        <v>11642.146000000001</v>
      </c>
      <c r="I124" s="20">
        <f t="shared" si="10"/>
        <v>41.150617926641416</v>
      </c>
    </row>
  </sheetData>
  <mergeCells count="123">
    <mergeCell ref="A123:B123"/>
    <mergeCell ref="A124:B124"/>
    <mergeCell ref="A109:B109"/>
    <mergeCell ref="A114:B114"/>
    <mergeCell ref="A115:B115"/>
    <mergeCell ref="A116:B116"/>
    <mergeCell ref="A117:B117"/>
    <mergeCell ref="A118:B118"/>
    <mergeCell ref="A103:B103"/>
    <mergeCell ref="A104:B104"/>
    <mergeCell ref="A105:B105"/>
    <mergeCell ref="A106:B106"/>
    <mergeCell ref="A107:B107"/>
    <mergeCell ref="A108:B108"/>
    <mergeCell ref="A110:B110"/>
    <mergeCell ref="A111:B111"/>
    <mergeCell ref="A112:B112"/>
    <mergeCell ref="A113:B113"/>
    <mergeCell ref="A119:B119"/>
    <mergeCell ref="A122:B122"/>
    <mergeCell ref="A120:B120"/>
    <mergeCell ref="A121:B121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6:B76"/>
    <mergeCell ref="A77:B77"/>
    <mergeCell ref="A78:B78"/>
    <mergeCell ref="A80:B80"/>
    <mergeCell ref="A83:B83"/>
    <mergeCell ref="A84:B84"/>
    <mergeCell ref="A79:B79"/>
    <mergeCell ref="A81:B81"/>
    <mergeCell ref="A82:B82"/>
    <mergeCell ref="A68:B68"/>
    <mergeCell ref="A72:B72"/>
    <mergeCell ref="A73:B73"/>
    <mergeCell ref="A74:B74"/>
    <mergeCell ref="A75:B75"/>
    <mergeCell ref="A60:B60"/>
    <mergeCell ref="A61:B61"/>
    <mergeCell ref="A62:B62"/>
    <mergeCell ref="A63:B63"/>
    <mergeCell ref="A64:B64"/>
    <mergeCell ref="A67:B67"/>
    <mergeCell ref="A65:B65"/>
    <mergeCell ref="A66:B66"/>
    <mergeCell ref="A69:B69"/>
    <mergeCell ref="A70:B70"/>
    <mergeCell ref="A71:B71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G1:I1"/>
    <mergeCell ref="G4:I4"/>
    <mergeCell ref="A6:I6"/>
    <mergeCell ref="A12:B12"/>
    <mergeCell ref="A13:B13"/>
    <mergeCell ref="A14:B14"/>
    <mergeCell ref="A15:B15"/>
    <mergeCell ref="A16:B16"/>
    <mergeCell ref="A17:B17"/>
    <mergeCell ref="A8:B8"/>
    <mergeCell ref="A9:B9"/>
    <mergeCell ref="F2:I2"/>
    <mergeCell ref="F3:I3"/>
    <mergeCell ref="A10:B10"/>
    <mergeCell ref="A11:B11"/>
    <mergeCell ref="H7:I7"/>
  </mergeCells>
  <pageMargins left="0.70866141732283472" right="0.31496062992125984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2013-10-24T06:55:22Z</dcterms:modified>
</cp:coreProperties>
</file>